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'доходы'!$A$13:$F$111</definedName>
    <definedName name="_xlnm._FilterDatabase" localSheetId="1" hidden="1">'расходы'!$A$4:$F$299</definedName>
  </definedNames>
  <calcPr fullCalcOnLoad="1"/>
</workbook>
</file>

<file path=xl/sharedStrings.xml><?xml version="1.0" encoding="utf-8"?>
<sst xmlns="http://schemas.openxmlformats.org/spreadsheetml/2006/main" count="1286" uniqueCount="623">
  <si>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</si>
  <si>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</si>
  <si>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</si>
  <si>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</si>
  <si>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</si>
  <si>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</si>
  <si>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</si>
  <si>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</si>
  <si>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</si>
  <si>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</si>
  <si>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</si>
  <si>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</si>
  <si>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</si>
  <si>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</si>
  <si>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</si>
  <si>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</si>
  <si>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</si>
  <si>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</si>
  <si>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</si>
  <si>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</si>
  <si>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</si>
  <si>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</si>
  <si>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</si>
  <si>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</si>
  <si>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</si>
  <si>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</si>
  <si>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</si>
  <si>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</si>
  <si>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</si>
  <si>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</si>
  <si>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</si>
  <si>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</si>
  <si>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</si>
  <si>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</si>
  <si>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</si>
  <si>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</si>
  <si>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</si>
  <si>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</si>
  <si>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</si>
  <si>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</si>
  <si>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</si>
  <si>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</si>
  <si>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</si>
  <si>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</si>
  <si>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</si>
  <si>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</si>
  <si>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</si>
  <si>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</si>
  <si>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</si>
  <si>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</si>
  <si>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</si>
  <si>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</si>
  <si>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</si>
  <si>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</si>
  <si>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</si>
  <si>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</si>
  <si>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</si>
  <si>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</si>
  <si>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</si>
  <si>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</si>
  <si>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</si>
  <si>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</si>
  <si>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</si>
  <si>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</si>
  <si>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</si>
  <si>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</si>
  <si>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</si>
  <si>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</si>
  <si>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</si>
  <si>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</si>
  <si>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</si>
  <si>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</si>
  <si>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</si>
  <si>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</si>
  <si>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</si>
  <si>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</si>
  <si>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</si>
  <si>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</si>
  <si>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</si>
  <si>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</si>
  <si>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</si>
  <si>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</si>
  <si>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</si>
  <si>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</si>
  <si>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</si>
  <si>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</si>
  <si>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</si>
  <si>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</si>
  <si>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</si>
  <si>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</si>
  <si>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</si>
  <si>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</si>
  <si>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</si>
  <si>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</si>
  <si>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</si>
  <si>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</si>
  <si>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</si>
  <si>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</si>
  <si>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</si>
  <si>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</si>
  <si>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</si>
  <si>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</si>
  <si>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</si>
  <si>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</si>
  <si>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</si>
  <si>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</si>
  <si>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</si>
  <si>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</si>
  <si>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</si>
  <si>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</si>
  <si>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</si>
  <si>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</si>
  <si>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</si>
  <si>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</si>
  <si>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</si>
  <si>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</si>
  <si>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</si>
  <si>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</si>
  <si>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</si>
  <si>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</si>
  <si>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</si>
  <si>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</si>
  <si>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</si>
  <si>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</si>
  <si>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</si>
  <si>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</si>
  <si>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</si>
  <si>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</si>
  <si>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</si>
  <si>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</si>
  <si>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</si>
  <si>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</si>
  <si>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</si>
  <si>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</si>
  <si>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</si>
  <si>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</si>
  <si>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</si>
  <si>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</si>
  <si>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</si>
  <si>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</si>
  <si>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</si>
  <si>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</si>
  <si>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</si>
  <si>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</si>
  <si>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</si>
  <si>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</si>
  <si>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</si>
  <si>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</si>
  <si>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</si>
  <si>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</si>
  <si>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</si>
  <si>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</si>
  <si>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</si>
  <si>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</si>
  <si>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</si>
  <si>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</si>
  <si>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</si>
  <si>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</si>
  <si>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</si>
  <si>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</si>
  <si>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</si>
  <si>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</si>
  <si>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</si>
  <si>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</si>
  <si>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</si>
  <si>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</si>
  <si>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</si>
  <si>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</si>
  <si>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</si>
  <si>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</si>
  <si>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</si>
  <si>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</si>
  <si>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</si>
  <si>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</si>
  <si>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</si>
  <si>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</si>
  <si>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</si>
  <si>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</si>
  <si>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</si>
  <si>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</si>
  <si>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</si>
  <si>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</si>
  <si>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</si>
  <si>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</si>
  <si>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</si>
  <si>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</si>
  <si>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</si>
  <si>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</si>
  <si>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</si>
  <si>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</si>
  <si>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</si>
  <si>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</si>
  <si>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</si>
  <si>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</si>
  <si>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</si>
  <si>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</si>
  <si>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</si>
  <si>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</si>
  <si>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</si>
  <si>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</si>
  <si>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</si>
  <si>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</si>
  <si>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</si>
  <si>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</si>
  <si>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</si>
  <si>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</si>
  <si>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</si>
  <si>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</si>
  <si>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</si>
  <si>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</si>
  <si>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</si>
  <si>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</si>
  <si>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</si>
  <si>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</si>
  <si>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</si>
  <si>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</si>
  <si>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</si>
  <si>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</si>
  <si>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</si>
  <si>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</si>
  <si>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</si>
  <si>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</si>
  <si>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</si>
  <si>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</si>
  <si>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</si>
  <si>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</si>
  <si>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</si>
  <si>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</si>
  <si>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</si>
  <si>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</si>
  <si>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</si>
  <si>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</si>
  <si>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</si>
  <si>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</si>
  <si>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</si>
  <si>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</si>
  <si>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</si>
  <si>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</si>
  <si>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</si>
  <si>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</si>
  <si>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</si>
  <si>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</si>
  <si>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</si>
  <si>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</si>
  <si>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</si>
  <si>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</si>
  <si>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</si>
  <si>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</si>
  <si>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</si>
  <si>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</si>
  <si>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</si>
  <si>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</si>
  <si>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</si>
  <si>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</si>
  <si>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</si>
  <si>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</si>
  <si>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</si>
  <si>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</si>
  <si>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</si>
  <si>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</si>
  <si>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</si>
  <si>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</si>
  <si>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</si>
  <si>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</si>
  <si>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</si>
  <si>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</si>
  <si>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</si>
  <si>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</si>
  <si>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</si>
  <si>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</si>
  <si>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</si>
  <si>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</si>
  <si>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</si>
  <si>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</si>
  <si>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</si>
  <si>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</si>
  <si>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</si>
  <si>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</si>
  <si>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</si>
  <si>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</si>
  <si>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</si>
  <si>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</si>
  <si>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</si>
  <si>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</si>
  <si>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</si>
  <si>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</si>
  <si>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</si>
  <si>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</si>
  <si>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</si>
  <si>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</si>
  <si>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</si>
  <si>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</si>
  <si>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</si>
  <si>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</si>
  <si>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</si>
  <si>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</si>
  <si>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</si>
  <si>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</si>
  <si>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</si>
  <si>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</si>
  <si>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</si>
  <si>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</si>
  <si>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</si>
  <si>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</si>
  <si>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</si>
  <si>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</si>
  <si>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</si>
  <si>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</si>
  <si>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</si>
  <si>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</si>
  <si>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</si>
  <si>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</si>
  <si>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</si>
  <si>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</si>
  <si>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</si>
  <si>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</si>
  <si>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</si>
  <si>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</si>
  <si>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</si>
  <si>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</si>
  <si>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</si>
  <si>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</si>
  <si>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</si>
  <si>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</si>
  <si>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</si>
  <si>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</si>
  <si>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</si>
  <si>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</si>
  <si>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</si>
  <si>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</si>
  <si>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</si>
  <si>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</si>
  <si>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</si>
  <si>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</si>
  <si>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</si>
  <si>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</si>
  <si>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</si>
  <si>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</si>
  <si>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</si>
  <si>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</si>
  <si>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</si>
  <si>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</si>
  <si>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</si>
  <si>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</si>
  <si>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</si>
  <si>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</si>
  <si>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</si>
  <si>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</si>
  <si>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</si>
  <si>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</si>
  <si>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</si>
  <si>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</si>
  <si>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</si>
  <si>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</si>
  <si>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</si>
  <si>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</si>
  <si>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</si>
  <si>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</si>
  <si>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</si>
  <si>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</si>
  <si>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</si>
  <si>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</si>
  <si>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</si>
  <si>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</si>
  <si>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</si>
  <si>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</si>
  <si>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</si>
  <si>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</si>
  <si>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</si>
  <si>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</si>
  <si>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</si>
  <si>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</si>
  <si>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</si>
  <si>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</si>
  <si>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</si>
  <si>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</si>
  <si>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</si>
  <si>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</si>
  <si>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</si>
  <si>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</si>
  <si>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</si>
  <si>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</si>
  <si>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</si>
  <si>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</si>
  <si>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</si>
  <si>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</si>
  <si>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</si>
  <si>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</si>
  <si>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</si>
  <si>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</si>
  <si>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</si>
  <si>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</si>
  <si>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</si>
  <si>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</si>
  <si>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</si>
  <si>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</si>
  <si>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</si>
  <si>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</si>
  <si>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</si>
  <si>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</si>
  <si>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</si>
  <si>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</si>
  <si>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</si>
  <si>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</si>
  <si>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</si>
  <si>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</si>
  <si>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</si>
  <si>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</si>
  <si>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</si>
  <si>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</si>
  <si>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</si>
  <si>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</si>
  <si>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</si>
  <si>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</si>
  <si>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</si>
  <si>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</si>
  <si>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</si>
  <si>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</si>
  <si>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</si>
  <si>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</si>
  <si>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</si>
  <si>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</si>
  <si>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</si>
  <si>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</si>
  <si>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</si>
  <si>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</si>
  <si>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</si>
  <si>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</si>
  <si>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</si>
  <si>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</si>
  <si>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</si>
  <si>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</si>
  <si>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</si>
  <si>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</si>
  <si>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</si>
  <si>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</si>
  <si>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</si>
  <si>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</si>
  <si>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</si>
  <si>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</si>
  <si>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</si>
  <si>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</si>
  <si>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</si>
  <si>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</si>
  <si>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</si>
  <si>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</si>
  <si>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</si>
  <si>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</si>
  <si>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</si>
  <si>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</si>
  <si>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</si>
  <si>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</si>
  <si>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</si>
  <si>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</si>
  <si>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</si>
  <si>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</si>
  <si>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</si>
  <si>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</si>
  <si>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</si>
  <si>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</si>
  <si>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</si>
  <si>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</si>
  <si>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</si>
  <si>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</si>
  <si>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</si>
  <si>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</si>
  <si>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</si>
  <si>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</si>
  <si>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</si>
  <si>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</si>
  <si>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</si>
  <si>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</si>
  <si>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</si>
  <si>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</si>
  <si>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</si>
  <si>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</si>
  <si>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</si>
  <si>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</si>
  <si>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</si>
  <si>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</si>
  <si>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</si>
  <si>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</si>
  <si>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</si>
  <si>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</si>
  <si>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</si>
  <si>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</si>
  <si>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951 0503 7950602 244 300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</si>
  <si>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</si>
  <si>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</si>
  <si>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</si>
  <si>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</si>
  <si>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</si>
  <si>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</si>
  <si>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</si>
  <si>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</si>
  <si>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</si>
  <si>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</si>
  <si>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</si>
  <si>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</si>
  <si>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</si>
  <si>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</si>
  <si>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</si>
  <si>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</si>
  <si>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</si>
  <si>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</si>
  <si>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</si>
  <si>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</si>
  <si>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</si>
  <si>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</si>
  <si>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</si>
  <si>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</si>
  <si>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</si>
  <si>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</si>
  <si>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</si>
  <si>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</si>
  <si>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951 01 03 00 00 00 0000 800</t>
  </si>
  <si>
    <t>951 01 03 00 00 00 0000 810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</si>
  <si>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</si>
  <si>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</si>
  <si>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</si>
  <si>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</si>
  <si>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</si>
  <si>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</si>
  <si>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</si>
  <si>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</si>
  <si>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</si>
  <si>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</si>
  <si>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</si>
  <si>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</si>
  <si>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</si>
  <si>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</si>
  <si>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</si>
  <si>
    <t>000 1 05 03010 01 3000 110</t>
  </si>
  <si>
    <t>951 0104 0020400 244 222</t>
  </si>
  <si>
    <t>951 0503 7950602 244 340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</si>
  <si>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</si>
  <si>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</si>
  <si>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</si>
  <si>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</si>
  <si>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</si>
  <si>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</si>
  <si>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</si>
  <si>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</si>
  <si>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</si>
  <si>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</si>
  <si>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</si>
  <si>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</si>
  <si>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</si>
  <si>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951 0102 0020400 244 000</t>
  </si>
  <si>
    <t>951 0102 0020400 244 200</t>
  </si>
  <si>
    <t>951 0102 0020400 244 220</t>
  </si>
  <si>
    <t>951 0102 0020400 244 226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</si>
  <si>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</si>
  <si>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</si>
  <si>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</si>
  <si>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</si>
  <si>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</si>
  <si>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2012-2015 годы"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</si>
  <si>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2012-2015 годы"</t>
  </si>
  <si>
    <t>Долгосрочная программа сельского поселения "Профилактика экстремизма и терроризма в Новониколаевском сельском поселении на 2012-2015 годы"</t>
  </si>
  <si>
    <t>951 0113 7951800 000 000</t>
  </si>
  <si>
    <t>951 0113 7951800 244 000</t>
  </si>
  <si>
    <t>951 0113 7951800 244 200</t>
  </si>
  <si>
    <t>951 0113 7951800 244 220</t>
  </si>
  <si>
    <t>951 0113 7951800 244 226</t>
  </si>
  <si>
    <t>Муниципальная долгосрочная целевая программа сельского поселения "Энергосбережение и повышение энергетической эффективности на территории Новониколаевского сельского поселения на 2013-2015 годы"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</si>
  <si>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2011-2015 годы"</t>
  </si>
  <si>
    <t>951 1000 0000000 000 000</t>
  </si>
  <si>
    <t>951 1001 0000000 000 000</t>
  </si>
  <si>
    <t>951 1001 7950000 000 000</t>
  </si>
  <si>
    <t>951 1001 7951700 000 000</t>
  </si>
  <si>
    <t>Социальная политика</t>
  </si>
  <si>
    <t>Пенсионное обеспечение</t>
  </si>
  <si>
    <t>Муниципальная длгосрочная целевая программа "Социальная политика Новониколаевского сельского поселения на 2013-2015 годы"</t>
  </si>
  <si>
    <t>951 1001 7951700 540 000</t>
  </si>
  <si>
    <t>951 1001 7951700 540 200</t>
  </si>
  <si>
    <t>951 1001 7951700 540 250</t>
  </si>
  <si>
    <t>951 1001 7951700 540 251</t>
  </si>
  <si>
    <t>Социальное обеспечение</t>
  </si>
  <si>
    <t>Пособие по социальной помощи населению</t>
  </si>
  <si>
    <t>000 1 14 06025 10 0000 430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</si>
  <si>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</si>
  <si>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в валюте Российской Федерации</t>
  </si>
  <si>
    <t xml:space="preserve">951 0104 0020400 321 262 </t>
  </si>
  <si>
    <t xml:space="preserve">951 0104 0020400 321 260 </t>
  </si>
  <si>
    <t xml:space="preserve">951 0104 0020400 321 200 </t>
  </si>
  <si>
    <t xml:space="preserve">951 0104 0020400 321 000 </t>
  </si>
  <si>
    <t>Пособия и компенсации гражданам и иные социальные выплаты, кроме публичных нормативных обязательств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</si>
  <si>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</si>
  <si>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</si>
  <si>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</si>
  <si>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</si>
  <si>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</si>
  <si>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</si>
  <si>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Региональные целевые программы</t>
  </si>
  <si>
    <t>951 0502 5220000 000 000</t>
  </si>
  <si>
    <t>951 0502 5224300 000 000</t>
  </si>
  <si>
    <t>Областная долгосрочная целевая программа "Развитие водоснабжения, водоотведения и очистка сточных вод Ростовской области" на 2012-2017 годы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</si>
  <si>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</si>
  <si>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</si>
  <si>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</si>
  <si>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</si>
  <si>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</si>
  <si>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</si>
  <si>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</si>
  <si>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</si>
  <si>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</si>
  <si>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</si>
  <si>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</si>
  <si>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</si>
  <si>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</si>
  <si>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</si>
  <si>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</si>
  <si>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</si>
  <si>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</si>
  <si>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</si>
  <si>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" 05 " июля  2013 г.</t>
  </si>
  <si>
    <t>на 1 июля  2013 года</t>
  </si>
  <si>
    <t>01.07.2013</t>
  </si>
  <si>
    <t>951 0502 5224300 441 310</t>
  </si>
  <si>
    <t>951 0502 5224300 441 300</t>
  </si>
  <si>
    <t>951 0502 5224300 441 000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</si>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</sst>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18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4" fontId="0" fillId="0" borderId="8" xfId="0" applyNumberForma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left" vertical="top" wrapText="1"/>
    </xf>
    <xf numFmtId="4" fontId="0" fillId="0" borderId="8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4" fontId="0" fillId="0" borderId="8" xfId="0" applyNumberFormat="1" applyFill="1" applyBorder="1" applyAlignment="1">
      <alignment horizontal="center" vertical="top" wrapText="1"/>
    </xf>
    <xf numFmtId="171" fontId="1" fillId="0" borderId="8" xfId="18" applyFont="1" applyFill="1" applyBorder="1" applyAlignment="1">
      <alignment horizontal="center" vertical="top" wrapText="1"/>
    </xf>
    <xf numFmtId="171" fontId="0" fillId="0" borderId="8" xfId="18" applyFont="1" applyFill="1" applyBorder="1" applyAlignment="1">
      <alignment vertical="top" wrapText="1"/>
    </xf>
    <xf numFmtId="4" fontId="0" fillId="0" borderId="8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 vertical="top" wrapText="1"/>
    </xf>
    <xf numFmtId="49" fontId="0" fillId="0" borderId="8" xfId="0" applyNumberFormat="1" applyFill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B1">
      <selection activeCell="D112" sqref="D1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0" t="s">
        <v>203</v>
      </c>
      <c r="B1" s="71"/>
      <c r="C1" s="71"/>
      <c r="D1" s="71"/>
      <c r="E1" s="71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72" t="s">
        <v>617</v>
      </c>
      <c r="B3" s="73"/>
      <c r="C3" s="73"/>
      <c r="D3" s="73"/>
      <c r="E3" s="74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618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46" t="s">
        <v>200</v>
      </c>
      <c r="C12" s="46" t="s">
        <v>223</v>
      </c>
      <c r="D12" s="47" t="s">
        <v>214</v>
      </c>
      <c r="E12" s="47" t="s">
        <v>202</v>
      </c>
      <c r="F12" s="47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8" t="s">
        <v>226</v>
      </c>
      <c r="B14" s="48" t="s">
        <v>227</v>
      </c>
      <c r="C14" s="48"/>
      <c r="D14" s="49">
        <f>SUM(D15+D97)</f>
        <v>18591900</v>
      </c>
      <c r="E14" s="49">
        <f>SUM(E15+E97)</f>
        <v>4476079.94</v>
      </c>
      <c r="F14" s="49">
        <f>D14-E14</f>
        <v>14115820.059999999</v>
      </c>
    </row>
    <row r="15" spans="1:6" ht="12.75">
      <c r="A15" s="48" t="s">
        <v>228</v>
      </c>
      <c r="B15" s="48" t="s">
        <v>227</v>
      </c>
      <c r="C15" s="48" t="s">
        <v>229</v>
      </c>
      <c r="D15" s="49">
        <f>SUM(D16+D29+D47+D65+D70+D76+D84+D88+D94)</f>
        <v>8782600</v>
      </c>
      <c r="E15" s="49">
        <f>SUM(E16+E29+E47+E65+E70+E76+E88+E94)</f>
        <v>1705335.9400000002</v>
      </c>
      <c r="F15" s="49">
        <f>SUM(D15-E15)</f>
        <v>7077264.06</v>
      </c>
    </row>
    <row r="16" spans="1:6" ht="12.75">
      <c r="A16" s="48" t="s">
        <v>230</v>
      </c>
      <c r="B16" s="48" t="s">
        <v>227</v>
      </c>
      <c r="C16" s="48" t="s">
        <v>231</v>
      </c>
      <c r="D16" s="49">
        <f>SUM(D17)</f>
        <v>1653000</v>
      </c>
      <c r="E16" s="49">
        <f>SUM(E17)</f>
        <v>801204.76</v>
      </c>
      <c r="F16" s="49">
        <f aca="true" t="shared" si="0" ref="F16:F64">SUM(D16-E16)</f>
        <v>851795.24</v>
      </c>
    </row>
    <row r="17" spans="1:6" ht="12.75">
      <c r="A17" s="48" t="s">
        <v>232</v>
      </c>
      <c r="B17" s="48" t="s">
        <v>227</v>
      </c>
      <c r="C17" s="48" t="s">
        <v>233</v>
      </c>
      <c r="D17" s="49">
        <f>SUM(D18)</f>
        <v>1653000</v>
      </c>
      <c r="E17" s="49">
        <f>SUM(E18+E23+E26)</f>
        <v>801204.76</v>
      </c>
      <c r="F17" s="49">
        <f t="shared" si="0"/>
        <v>851795.24</v>
      </c>
    </row>
    <row r="18" spans="1:6" ht="63.75">
      <c r="A18" s="48" t="s">
        <v>249</v>
      </c>
      <c r="B18" s="48" t="s">
        <v>227</v>
      </c>
      <c r="C18" s="48" t="s">
        <v>234</v>
      </c>
      <c r="D18" s="49">
        <f>SUM(D19)</f>
        <v>1653000</v>
      </c>
      <c r="E18" s="49">
        <f>SUM(E19:E22)</f>
        <v>799013.79</v>
      </c>
      <c r="F18" s="49">
        <f t="shared" si="0"/>
        <v>853986.21</v>
      </c>
    </row>
    <row r="19" spans="1:6" ht="63.75">
      <c r="A19" s="48" t="s">
        <v>249</v>
      </c>
      <c r="B19" s="48" t="s">
        <v>227</v>
      </c>
      <c r="C19" s="48" t="s">
        <v>235</v>
      </c>
      <c r="D19" s="59">
        <v>1653000</v>
      </c>
      <c r="E19" s="49">
        <v>799013.79</v>
      </c>
      <c r="F19" s="49">
        <f t="shared" si="0"/>
        <v>853986.21</v>
      </c>
    </row>
    <row r="20" spans="1:6" ht="63.75">
      <c r="A20" s="48" t="s">
        <v>249</v>
      </c>
      <c r="B20" s="48" t="s">
        <v>227</v>
      </c>
      <c r="C20" s="48" t="s">
        <v>246</v>
      </c>
      <c r="D20" s="49">
        <v>0</v>
      </c>
      <c r="E20" s="49">
        <v>0</v>
      </c>
      <c r="F20" s="49">
        <f t="shared" si="0"/>
        <v>0</v>
      </c>
    </row>
    <row r="21" spans="1:6" ht="63.75">
      <c r="A21" s="48" t="s">
        <v>249</v>
      </c>
      <c r="B21" s="48" t="s">
        <v>227</v>
      </c>
      <c r="C21" s="48" t="s">
        <v>247</v>
      </c>
      <c r="D21" s="49">
        <v>0</v>
      </c>
      <c r="E21" s="49">
        <v>0</v>
      </c>
      <c r="F21" s="49">
        <f t="shared" si="0"/>
        <v>0</v>
      </c>
    </row>
    <row r="22" spans="1:6" ht="63.75" customHeight="1">
      <c r="A22" s="48" t="s">
        <v>249</v>
      </c>
      <c r="B22" s="48" t="s">
        <v>227</v>
      </c>
      <c r="C22" s="48" t="s">
        <v>248</v>
      </c>
      <c r="D22" s="59">
        <v>0</v>
      </c>
      <c r="E22" s="49">
        <v>0</v>
      </c>
      <c r="F22" s="49">
        <f t="shared" si="0"/>
        <v>0</v>
      </c>
    </row>
    <row r="23" spans="1:6" ht="42" customHeight="1">
      <c r="A23" s="48" t="s">
        <v>445</v>
      </c>
      <c r="B23" s="48" t="s">
        <v>227</v>
      </c>
      <c r="C23" s="48" t="s">
        <v>443</v>
      </c>
      <c r="D23" s="59">
        <v>0</v>
      </c>
      <c r="E23" s="49">
        <f>SUM(E24+E25)</f>
        <v>1950</v>
      </c>
      <c r="F23" s="49">
        <f aca="true" t="shared" si="1" ref="F23:F28">SUM(D23-E23)</f>
        <v>-1950</v>
      </c>
    </row>
    <row r="24" spans="1:6" ht="40.5" customHeight="1">
      <c r="A24" s="48" t="s">
        <v>445</v>
      </c>
      <c r="B24" s="48" t="s">
        <v>227</v>
      </c>
      <c r="C24" s="48" t="s">
        <v>444</v>
      </c>
      <c r="D24" s="59">
        <v>0</v>
      </c>
      <c r="E24" s="49">
        <v>1950</v>
      </c>
      <c r="F24" s="49">
        <f t="shared" si="1"/>
        <v>-1950</v>
      </c>
    </row>
    <row r="25" spans="1:6" ht="40.5" customHeight="1">
      <c r="A25" s="48" t="s">
        <v>445</v>
      </c>
      <c r="B25" s="48" t="s">
        <v>227</v>
      </c>
      <c r="C25" s="48" t="s">
        <v>525</v>
      </c>
      <c r="D25" s="59">
        <v>0</v>
      </c>
      <c r="E25" s="49">
        <v>0</v>
      </c>
      <c r="F25" s="49">
        <f t="shared" si="1"/>
        <v>0</v>
      </c>
    </row>
    <row r="26" spans="1:6" ht="40.5" customHeight="1">
      <c r="A26" s="48" t="s">
        <v>474</v>
      </c>
      <c r="B26" s="48" t="s">
        <v>227</v>
      </c>
      <c r="C26" s="48" t="s">
        <v>473</v>
      </c>
      <c r="D26" s="59">
        <v>0</v>
      </c>
      <c r="E26" s="49">
        <f>SUM(E27+E28)</f>
        <v>240.97</v>
      </c>
      <c r="F26" s="49">
        <f t="shared" si="1"/>
        <v>-240.97</v>
      </c>
    </row>
    <row r="27" spans="1:6" ht="40.5" customHeight="1">
      <c r="A27" s="48" t="s">
        <v>474</v>
      </c>
      <c r="B27" s="48" t="s">
        <v>227</v>
      </c>
      <c r="C27" s="48" t="s">
        <v>472</v>
      </c>
      <c r="D27" s="59">
        <v>0</v>
      </c>
      <c r="E27" s="49">
        <v>240.3</v>
      </c>
      <c r="F27" s="49">
        <f t="shared" si="1"/>
        <v>-240.3</v>
      </c>
    </row>
    <row r="28" spans="1:6" ht="40.5" customHeight="1">
      <c r="A28" s="48" t="s">
        <v>474</v>
      </c>
      <c r="B28" s="48" t="s">
        <v>227</v>
      </c>
      <c r="C28" s="48" t="s">
        <v>598</v>
      </c>
      <c r="D28" s="59">
        <v>0</v>
      </c>
      <c r="E28" s="49">
        <v>0.67</v>
      </c>
      <c r="F28" s="49">
        <f t="shared" si="1"/>
        <v>-0.67</v>
      </c>
    </row>
    <row r="29" spans="1:6" ht="12.75">
      <c r="A29" s="48" t="s">
        <v>111</v>
      </c>
      <c r="B29" s="48" t="s">
        <v>227</v>
      </c>
      <c r="C29" s="48" t="s">
        <v>112</v>
      </c>
      <c r="D29" s="49">
        <f>SUM(D30+D39)</f>
        <v>241500</v>
      </c>
      <c r="E29" s="49">
        <f>SUM(E30+E39)</f>
        <v>139511.12</v>
      </c>
      <c r="F29" s="49">
        <f t="shared" si="0"/>
        <v>101988.88</v>
      </c>
    </row>
    <row r="30" spans="1:6" ht="25.5">
      <c r="A30" s="48" t="s">
        <v>113</v>
      </c>
      <c r="B30" s="48" t="s">
        <v>227</v>
      </c>
      <c r="C30" s="48" t="s">
        <v>114</v>
      </c>
      <c r="D30" s="49">
        <f>SUM(D31+D36)</f>
        <v>47300</v>
      </c>
      <c r="E30" s="49">
        <f>SUM(E31+E36)</f>
        <v>29050.4</v>
      </c>
      <c r="F30" s="49">
        <f t="shared" si="0"/>
        <v>18249.6</v>
      </c>
    </row>
    <row r="31" spans="1:6" ht="25.5">
      <c r="A31" s="48" t="s">
        <v>165</v>
      </c>
      <c r="B31" s="48" t="s">
        <v>227</v>
      </c>
      <c r="C31" s="48" t="s">
        <v>166</v>
      </c>
      <c r="D31" s="49">
        <f>SUM(D32)</f>
        <v>24000</v>
      </c>
      <c r="E31" s="49">
        <f>SUM(E32)</f>
        <v>5771.9</v>
      </c>
      <c r="F31" s="49">
        <f t="shared" si="0"/>
        <v>18228.1</v>
      </c>
    </row>
    <row r="32" spans="1:6" ht="25.5">
      <c r="A32" s="48" t="s">
        <v>165</v>
      </c>
      <c r="B32" s="48" t="s">
        <v>227</v>
      </c>
      <c r="C32" s="48" t="s">
        <v>167</v>
      </c>
      <c r="D32" s="49">
        <f>SUM(D33)</f>
        <v>24000</v>
      </c>
      <c r="E32" s="49">
        <f>SUM(E33+E34)</f>
        <v>5771.9</v>
      </c>
      <c r="F32" s="49">
        <f t="shared" si="0"/>
        <v>18228.1</v>
      </c>
    </row>
    <row r="33" spans="1:6" ht="25.5">
      <c r="A33" s="48" t="s">
        <v>165</v>
      </c>
      <c r="B33" s="48" t="s">
        <v>227</v>
      </c>
      <c r="C33" s="48" t="s">
        <v>168</v>
      </c>
      <c r="D33" s="49">
        <v>24000</v>
      </c>
      <c r="E33" s="49">
        <v>5706.79</v>
      </c>
      <c r="F33" s="49">
        <f t="shared" si="0"/>
        <v>18293.21</v>
      </c>
    </row>
    <row r="34" spans="1:6" ht="25.5">
      <c r="A34" s="48" t="s">
        <v>165</v>
      </c>
      <c r="B34" s="48" t="s">
        <v>227</v>
      </c>
      <c r="C34" s="48" t="s">
        <v>485</v>
      </c>
      <c r="D34" s="59">
        <v>0</v>
      </c>
      <c r="E34" s="49">
        <v>65.11</v>
      </c>
      <c r="F34" s="49">
        <f>SUM(D34-E34)</f>
        <v>-65.11</v>
      </c>
    </row>
    <row r="35" spans="1:6" ht="25.5">
      <c r="A35" s="48" t="s">
        <v>165</v>
      </c>
      <c r="B35" s="48" t="s">
        <v>227</v>
      </c>
      <c r="C35" s="48" t="s">
        <v>245</v>
      </c>
      <c r="D35" s="59">
        <v>0</v>
      </c>
      <c r="E35" s="49">
        <v>0</v>
      </c>
      <c r="F35" s="49">
        <f t="shared" si="0"/>
        <v>0</v>
      </c>
    </row>
    <row r="36" spans="1:6" ht="25.5">
      <c r="A36" s="48" t="s">
        <v>602</v>
      </c>
      <c r="B36" s="48" t="s">
        <v>227</v>
      </c>
      <c r="C36" s="48" t="s">
        <v>601</v>
      </c>
      <c r="D36" s="59">
        <f>SUM(D37)</f>
        <v>23300</v>
      </c>
      <c r="E36" s="49">
        <f>SUM(E37)</f>
        <v>23278.5</v>
      </c>
      <c r="F36" s="49">
        <f>SUM(D36-E36)</f>
        <v>21.5</v>
      </c>
    </row>
    <row r="37" spans="1:6" ht="25.5">
      <c r="A37" s="48" t="s">
        <v>602</v>
      </c>
      <c r="B37" s="48" t="s">
        <v>227</v>
      </c>
      <c r="C37" s="48" t="s">
        <v>600</v>
      </c>
      <c r="D37" s="59">
        <v>23300</v>
      </c>
      <c r="E37" s="49">
        <v>23278.5</v>
      </c>
      <c r="F37" s="49">
        <f>SUM(D37-E37)</f>
        <v>21.5</v>
      </c>
    </row>
    <row r="38" spans="1:6" ht="25.5">
      <c r="A38" s="48" t="s">
        <v>602</v>
      </c>
      <c r="B38" s="48" t="s">
        <v>227</v>
      </c>
      <c r="C38" s="48" t="s">
        <v>599</v>
      </c>
      <c r="D38" s="59">
        <v>0</v>
      </c>
      <c r="E38" s="49">
        <v>0</v>
      </c>
      <c r="F38" s="49">
        <f>SUM(D38-E38)</f>
        <v>0</v>
      </c>
    </row>
    <row r="39" spans="1:6" ht="12.75">
      <c r="A39" s="48" t="s">
        <v>58</v>
      </c>
      <c r="B39" s="48" t="s">
        <v>227</v>
      </c>
      <c r="C39" s="48" t="s">
        <v>55</v>
      </c>
      <c r="D39" s="59">
        <f>SUM(D40)</f>
        <v>194200</v>
      </c>
      <c r="E39" s="49">
        <f>SUM(E40+E44)</f>
        <v>110460.72</v>
      </c>
      <c r="F39" s="49">
        <f t="shared" si="0"/>
        <v>83739.28</v>
      </c>
    </row>
    <row r="40" spans="1:6" ht="12.75">
      <c r="A40" s="48" t="s">
        <v>58</v>
      </c>
      <c r="B40" s="48" t="s">
        <v>227</v>
      </c>
      <c r="C40" s="48" t="s">
        <v>56</v>
      </c>
      <c r="D40" s="59">
        <f>SUM(D41)</f>
        <v>194200</v>
      </c>
      <c r="E40" s="49">
        <f>SUM(E41+D42:E42)</f>
        <v>110457.02</v>
      </c>
      <c r="F40" s="49">
        <f t="shared" si="0"/>
        <v>83742.98</v>
      </c>
    </row>
    <row r="41" spans="1:6" ht="12.75">
      <c r="A41" s="48" t="s">
        <v>58</v>
      </c>
      <c r="B41" s="48" t="s">
        <v>227</v>
      </c>
      <c r="C41" s="48" t="s">
        <v>57</v>
      </c>
      <c r="D41" s="59">
        <v>194200</v>
      </c>
      <c r="E41" s="49">
        <v>109579</v>
      </c>
      <c r="F41" s="49">
        <f t="shared" si="0"/>
        <v>84621</v>
      </c>
    </row>
    <row r="42" spans="1:6" ht="12.75">
      <c r="A42" s="48" t="s">
        <v>58</v>
      </c>
      <c r="B42" s="48" t="s">
        <v>227</v>
      </c>
      <c r="C42" s="48" t="s">
        <v>446</v>
      </c>
      <c r="D42" s="59">
        <v>0</v>
      </c>
      <c r="E42" s="49">
        <v>878.02</v>
      </c>
      <c r="F42" s="49">
        <f>SUM(D42-E42)</f>
        <v>-878.02</v>
      </c>
    </row>
    <row r="43" spans="1:6" ht="12.75">
      <c r="A43" s="48" t="s">
        <v>58</v>
      </c>
      <c r="B43" s="48" t="s">
        <v>227</v>
      </c>
      <c r="C43" s="48" t="s">
        <v>532</v>
      </c>
      <c r="D43" s="59">
        <v>0</v>
      </c>
      <c r="E43" s="49">
        <v>0</v>
      </c>
      <c r="F43" s="49">
        <f>SUM(D43-E43)</f>
        <v>0</v>
      </c>
    </row>
    <row r="44" spans="1:6" ht="25.5">
      <c r="A44" s="48" t="s">
        <v>447</v>
      </c>
      <c r="B44" s="48" t="s">
        <v>227</v>
      </c>
      <c r="C44" s="48" t="s">
        <v>606</v>
      </c>
      <c r="D44" s="59">
        <v>0</v>
      </c>
      <c r="E44" s="49">
        <f>SUM(E45+E46)</f>
        <v>3.7</v>
      </c>
      <c r="F44" s="49">
        <f>SUM(D44-E44)</f>
        <v>-3.7</v>
      </c>
    </row>
    <row r="45" spans="1:6" ht="25.5">
      <c r="A45" s="48" t="s">
        <v>447</v>
      </c>
      <c r="B45" s="48" t="s">
        <v>227</v>
      </c>
      <c r="C45" s="48" t="s">
        <v>448</v>
      </c>
      <c r="D45" s="59">
        <v>0</v>
      </c>
      <c r="E45" s="49">
        <v>0</v>
      </c>
      <c r="F45" s="49">
        <f>SUM(D45-E45)</f>
        <v>0</v>
      </c>
    </row>
    <row r="46" spans="1:6" ht="25.5">
      <c r="A46" s="48" t="s">
        <v>447</v>
      </c>
      <c r="B46" s="48" t="s">
        <v>227</v>
      </c>
      <c r="C46" s="48" t="s">
        <v>605</v>
      </c>
      <c r="D46" s="59">
        <v>0</v>
      </c>
      <c r="E46" s="49">
        <v>3.7</v>
      </c>
      <c r="F46" s="49">
        <f>SUM(D46-E46)</f>
        <v>-3.7</v>
      </c>
    </row>
    <row r="47" spans="1:6" ht="12.75">
      <c r="A47" s="48" t="s">
        <v>169</v>
      </c>
      <c r="B47" s="48" t="s">
        <v>227</v>
      </c>
      <c r="C47" s="48" t="s">
        <v>170</v>
      </c>
      <c r="D47" s="49">
        <f>SUM(D48+D52)</f>
        <v>3501300</v>
      </c>
      <c r="E47" s="49">
        <f>SUM(E48+E52)</f>
        <v>578177.66</v>
      </c>
      <c r="F47" s="49">
        <f t="shared" si="0"/>
        <v>2923122.34</v>
      </c>
    </row>
    <row r="48" spans="1:6" ht="12.75">
      <c r="A48" s="48" t="s">
        <v>59</v>
      </c>
      <c r="B48" s="48" t="s">
        <v>227</v>
      </c>
      <c r="C48" s="48" t="s">
        <v>61</v>
      </c>
      <c r="D48" s="49">
        <f>SUM(D49)</f>
        <v>130700</v>
      </c>
      <c r="E48" s="49">
        <f>SUM(E49)</f>
        <v>60151.49</v>
      </c>
      <c r="F48" s="49">
        <f t="shared" si="0"/>
        <v>70548.51000000001</v>
      </c>
    </row>
    <row r="49" spans="1:6" ht="38.25">
      <c r="A49" s="48" t="s">
        <v>60</v>
      </c>
      <c r="B49" s="48" t="s">
        <v>227</v>
      </c>
      <c r="C49" s="48" t="s">
        <v>62</v>
      </c>
      <c r="D49" s="49">
        <f>SUM(D50)</f>
        <v>130700</v>
      </c>
      <c r="E49" s="49">
        <f>SUM(E50+E51)</f>
        <v>60151.49</v>
      </c>
      <c r="F49" s="49">
        <f t="shared" si="0"/>
        <v>70548.51000000001</v>
      </c>
    </row>
    <row r="50" spans="1:6" ht="38.25">
      <c r="A50" s="48" t="s">
        <v>60</v>
      </c>
      <c r="B50" s="48" t="s">
        <v>227</v>
      </c>
      <c r="C50" s="48" t="s">
        <v>63</v>
      </c>
      <c r="D50" s="59">
        <v>130700</v>
      </c>
      <c r="E50" s="49">
        <v>59602.6</v>
      </c>
      <c r="F50" s="49">
        <f t="shared" si="0"/>
        <v>71097.4</v>
      </c>
    </row>
    <row r="51" spans="1:6" ht="38.25">
      <c r="A51" s="48" t="s">
        <v>60</v>
      </c>
      <c r="B51" s="48" t="s">
        <v>227</v>
      </c>
      <c r="C51" s="48" t="s">
        <v>64</v>
      </c>
      <c r="D51" s="59">
        <v>0</v>
      </c>
      <c r="E51" s="49">
        <v>548.89</v>
      </c>
      <c r="F51" s="49">
        <f t="shared" si="0"/>
        <v>-548.89</v>
      </c>
    </row>
    <row r="52" spans="1:6" ht="12.75">
      <c r="A52" s="48" t="s">
        <v>17</v>
      </c>
      <c r="B52" s="48" t="s">
        <v>227</v>
      </c>
      <c r="C52" s="48" t="s">
        <v>20</v>
      </c>
      <c r="D52" s="49">
        <f>SUM(D53+D59)</f>
        <v>3370600</v>
      </c>
      <c r="E52" s="49">
        <f>SUM(E53+E59)</f>
        <v>518026.17000000004</v>
      </c>
      <c r="F52" s="49">
        <f t="shared" si="0"/>
        <v>2852573.83</v>
      </c>
    </row>
    <row r="53" spans="1:6" ht="38.25">
      <c r="A53" s="48" t="s">
        <v>18</v>
      </c>
      <c r="B53" s="48" t="s">
        <v>227</v>
      </c>
      <c r="C53" s="48" t="s">
        <v>21</v>
      </c>
      <c r="D53" s="49">
        <f>SUM(D54)</f>
        <v>3040600</v>
      </c>
      <c r="E53" s="49">
        <f>SUM(E54)</f>
        <v>402549.01</v>
      </c>
      <c r="F53" s="49">
        <f t="shared" si="0"/>
        <v>2638050.99</v>
      </c>
    </row>
    <row r="54" spans="1:6" ht="63.75">
      <c r="A54" s="48" t="s">
        <v>19</v>
      </c>
      <c r="B54" s="48" t="s">
        <v>227</v>
      </c>
      <c r="C54" s="48" t="s">
        <v>22</v>
      </c>
      <c r="D54" s="49">
        <f>SUM(D55)</f>
        <v>3040600</v>
      </c>
      <c r="E54" s="49">
        <f>SUM(E55:E58)</f>
        <v>402549.01</v>
      </c>
      <c r="F54" s="49">
        <f t="shared" si="0"/>
        <v>2638050.99</v>
      </c>
    </row>
    <row r="55" spans="1:6" ht="63.75">
      <c r="A55" s="48" t="s">
        <v>19</v>
      </c>
      <c r="B55" s="48" t="s">
        <v>227</v>
      </c>
      <c r="C55" s="48" t="s">
        <v>23</v>
      </c>
      <c r="D55" s="49">
        <v>3040600</v>
      </c>
      <c r="E55" s="49">
        <v>392396.38</v>
      </c>
      <c r="F55" s="49">
        <f t="shared" si="0"/>
        <v>2648203.62</v>
      </c>
    </row>
    <row r="56" spans="1:6" ht="63.75">
      <c r="A56" s="48" t="s">
        <v>19</v>
      </c>
      <c r="B56" s="48" t="s">
        <v>227</v>
      </c>
      <c r="C56" s="48" t="s">
        <v>24</v>
      </c>
      <c r="D56" s="49">
        <v>0</v>
      </c>
      <c r="E56" s="49">
        <v>8184.57</v>
      </c>
      <c r="F56" s="49">
        <f t="shared" si="0"/>
        <v>-8184.57</v>
      </c>
    </row>
    <row r="57" spans="1:6" ht="63.75">
      <c r="A57" s="48" t="s">
        <v>19</v>
      </c>
      <c r="B57" s="48" t="s">
        <v>227</v>
      </c>
      <c r="C57" s="48" t="s">
        <v>238</v>
      </c>
      <c r="D57" s="49">
        <v>0</v>
      </c>
      <c r="E57" s="49">
        <v>1968.06</v>
      </c>
      <c r="F57" s="49">
        <f>SUM(D57-E57)</f>
        <v>-1968.06</v>
      </c>
    </row>
    <row r="58" spans="1:6" ht="63.75">
      <c r="A58" s="48" t="s">
        <v>19</v>
      </c>
      <c r="B58" s="48" t="s">
        <v>227</v>
      </c>
      <c r="C58" s="48" t="s">
        <v>25</v>
      </c>
      <c r="D58" s="49">
        <v>0</v>
      </c>
      <c r="E58" s="49">
        <v>0</v>
      </c>
      <c r="F58" s="49">
        <f t="shared" si="0"/>
        <v>0</v>
      </c>
    </row>
    <row r="59" spans="1:6" ht="38.25">
      <c r="A59" s="48" t="s">
        <v>26</v>
      </c>
      <c r="B59" s="48" t="s">
        <v>227</v>
      </c>
      <c r="C59" s="48" t="s">
        <v>28</v>
      </c>
      <c r="D59" s="49">
        <v>330000</v>
      </c>
      <c r="E59" s="49">
        <f>SUM(E60)</f>
        <v>115477.16</v>
      </c>
      <c r="F59" s="49">
        <f t="shared" si="0"/>
        <v>214522.84</v>
      </c>
    </row>
    <row r="60" spans="1:6" ht="63.75">
      <c r="A60" s="48" t="s">
        <v>27</v>
      </c>
      <c r="B60" s="48" t="s">
        <v>227</v>
      </c>
      <c r="C60" s="48" t="s">
        <v>29</v>
      </c>
      <c r="D60" s="49">
        <v>330000</v>
      </c>
      <c r="E60" s="49">
        <f>SUM(E61:E64)</f>
        <v>115477.16</v>
      </c>
      <c r="F60" s="49">
        <f t="shared" si="0"/>
        <v>214522.84</v>
      </c>
    </row>
    <row r="61" spans="1:6" ht="63.75">
      <c r="A61" s="48" t="s">
        <v>27</v>
      </c>
      <c r="B61" s="48" t="s">
        <v>227</v>
      </c>
      <c r="C61" s="48" t="s">
        <v>30</v>
      </c>
      <c r="D61" s="49">
        <v>330000</v>
      </c>
      <c r="E61" s="49">
        <v>115038.91</v>
      </c>
      <c r="F61" s="49">
        <f t="shared" si="0"/>
        <v>214961.09</v>
      </c>
    </row>
    <row r="62" spans="1:6" ht="63.75">
      <c r="A62" s="48" t="s">
        <v>27</v>
      </c>
      <c r="B62" s="48" t="s">
        <v>227</v>
      </c>
      <c r="C62" s="48" t="s">
        <v>31</v>
      </c>
      <c r="D62" s="59">
        <v>0</v>
      </c>
      <c r="E62" s="49">
        <v>438.25</v>
      </c>
      <c r="F62" s="49">
        <f t="shared" si="0"/>
        <v>-438.25</v>
      </c>
    </row>
    <row r="63" spans="1:6" ht="63.75">
      <c r="A63" s="48" t="s">
        <v>27</v>
      </c>
      <c r="B63" s="48" t="s">
        <v>227</v>
      </c>
      <c r="C63" s="48" t="s">
        <v>32</v>
      </c>
      <c r="D63" s="59">
        <v>0</v>
      </c>
      <c r="E63" s="49">
        <v>0</v>
      </c>
      <c r="F63" s="49">
        <f t="shared" si="0"/>
        <v>0</v>
      </c>
    </row>
    <row r="64" spans="1:6" ht="63.75">
      <c r="A64" s="48" t="s">
        <v>27</v>
      </c>
      <c r="B64" s="48" t="s">
        <v>227</v>
      </c>
      <c r="C64" s="48" t="s">
        <v>33</v>
      </c>
      <c r="D64" s="59">
        <v>0</v>
      </c>
      <c r="E64" s="49">
        <v>0</v>
      </c>
      <c r="F64" s="49">
        <f t="shared" si="0"/>
        <v>0</v>
      </c>
    </row>
    <row r="65" spans="1:6" ht="12.75">
      <c r="A65" s="48" t="s">
        <v>116</v>
      </c>
      <c r="B65" s="48" t="s">
        <v>227</v>
      </c>
      <c r="C65" s="48" t="s">
        <v>117</v>
      </c>
      <c r="D65" s="49">
        <f aca="true" t="shared" si="2" ref="D65:E67">SUM(D66)</f>
        <v>25700</v>
      </c>
      <c r="E65" s="49">
        <f t="shared" si="2"/>
        <v>9440</v>
      </c>
      <c r="F65" s="49">
        <f aca="true" t="shared" si="3" ref="F65:F71">SUM(D65-E65)</f>
        <v>16260</v>
      </c>
    </row>
    <row r="66" spans="1:6" ht="38.25">
      <c r="A66" s="48" t="s">
        <v>68</v>
      </c>
      <c r="B66" s="48" t="s">
        <v>227</v>
      </c>
      <c r="C66" s="48" t="s">
        <v>65</v>
      </c>
      <c r="D66" s="49">
        <f t="shared" si="2"/>
        <v>25700</v>
      </c>
      <c r="E66" s="49">
        <f t="shared" si="2"/>
        <v>9440</v>
      </c>
      <c r="F66" s="49">
        <f>SUM(D66-E66)</f>
        <v>16260</v>
      </c>
    </row>
    <row r="67" spans="1:6" ht="63.75">
      <c r="A67" s="48" t="s">
        <v>69</v>
      </c>
      <c r="B67" s="48" t="s">
        <v>227</v>
      </c>
      <c r="C67" s="48" t="s">
        <v>66</v>
      </c>
      <c r="D67" s="49">
        <f t="shared" si="2"/>
        <v>25700</v>
      </c>
      <c r="E67" s="49">
        <f>SUM(E68+E69)</f>
        <v>9440</v>
      </c>
      <c r="F67" s="49">
        <f>SUM(D67-E67)</f>
        <v>16260</v>
      </c>
    </row>
    <row r="68" spans="1:6" ht="63.75">
      <c r="A68" s="48" t="s">
        <v>69</v>
      </c>
      <c r="B68" s="48" t="s">
        <v>227</v>
      </c>
      <c r="C68" s="48" t="s">
        <v>67</v>
      </c>
      <c r="D68" s="49">
        <v>25700</v>
      </c>
      <c r="E68" s="49">
        <v>9340</v>
      </c>
      <c r="F68" s="49">
        <f>SUM(D68-E68)</f>
        <v>16360</v>
      </c>
    </row>
    <row r="69" spans="1:6" ht="63.75">
      <c r="A69" s="48" t="s">
        <v>69</v>
      </c>
      <c r="B69" s="48" t="s">
        <v>227</v>
      </c>
      <c r="C69" s="48" t="s">
        <v>535</v>
      </c>
      <c r="D69" s="49">
        <v>0</v>
      </c>
      <c r="E69" s="49">
        <v>100</v>
      </c>
      <c r="F69" s="49">
        <f>SUM(D69-E69)</f>
        <v>-100</v>
      </c>
    </row>
    <row r="70" spans="1:6" ht="29.25" customHeight="1">
      <c r="A70" s="48" t="s">
        <v>118</v>
      </c>
      <c r="B70" s="48" t="s">
        <v>227</v>
      </c>
      <c r="C70" s="48" t="s">
        <v>119</v>
      </c>
      <c r="D70" s="59">
        <v>0</v>
      </c>
      <c r="E70" s="49">
        <v>0</v>
      </c>
      <c r="F70" s="49">
        <f t="shared" si="3"/>
        <v>0</v>
      </c>
    </row>
    <row r="71" spans="1:6" ht="12.75">
      <c r="A71" s="48" t="s">
        <v>120</v>
      </c>
      <c r="B71" s="48" t="s">
        <v>227</v>
      </c>
      <c r="C71" s="48" t="s">
        <v>121</v>
      </c>
      <c r="D71" s="59">
        <v>0</v>
      </c>
      <c r="E71" s="49">
        <v>0</v>
      </c>
      <c r="F71" s="49">
        <f t="shared" si="3"/>
        <v>0</v>
      </c>
    </row>
    <row r="72" spans="1:6" ht="25.5">
      <c r="A72" s="48" t="s">
        <v>71</v>
      </c>
      <c r="B72" s="48" t="s">
        <v>227</v>
      </c>
      <c r="C72" s="48" t="s">
        <v>275</v>
      </c>
      <c r="D72" s="59">
        <v>0</v>
      </c>
      <c r="E72" s="49">
        <v>0</v>
      </c>
      <c r="F72" s="49">
        <f aca="true" t="shared" si="4" ref="F72:F109">SUM(D72-E72)</f>
        <v>0</v>
      </c>
    </row>
    <row r="73" spans="1:6" ht="38.25">
      <c r="A73" s="48" t="s">
        <v>70</v>
      </c>
      <c r="B73" s="48" t="s">
        <v>227</v>
      </c>
      <c r="C73" s="48" t="s">
        <v>274</v>
      </c>
      <c r="D73" s="59">
        <v>0</v>
      </c>
      <c r="E73" s="49">
        <v>0</v>
      </c>
      <c r="F73" s="49">
        <f t="shared" si="4"/>
        <v>0</v>
      </c>
    </row>
    <row r="74" spans="1:6" ht="38.25">
      <c r="A74" s="48" t="s">
        <v>70</v>
      </c>
      <c r="B74" s="48" t="s">
        <v>227</v>
      </c>
      <c r="C74" s="48" t="s">
        <v>273</v>
      </c>
      <c r="D74" s="59">
        <v>0</v>
      </c>
      <c r="E74" s="49">
        <v>0</v>
      </c>
      <c r="F74" s="49">
        <f>SUM(D74-E74)</f>
        <v>0</v>
      </c>
    </row>
    <row r="75" spans="1:6" ht="38.25">
      <c r="A75" s="48" t="s">
        <v>70</v>
      </c>
      <c r="B75" s="48" t="s">
        <v>227</v>
      </c>
      <c r="C75" s="48" t="s">
        <v>272</v>
      </c>
      <c r="D75" s="59">
        <v>0</v>
      </c>
      <c r="E75" s="49">
        <v>0</v>
      </c>
      <c r="F75" s="49">
        <f t="shared" si="4"/>
        <v>0</v>
      </c>
    </row>
    <row r="76" spans="1:6" ht="38.25">
      <c r="A76" s="48" t="s">
        <v>122</v>
      </c>
      <c r="B76" s="48" t="s">
        <v>227</v>
      </c>
      <c r="C76" s="48" t="s">
        <v>123</v>
      </c>
      <c r="D76" s="49">
        <f>SUM(D77)</f>
        <v>317100</v>
      </c>
      <c r="E76" s="49">
        <f>SUM(E77)</f>
        <v>147998.31</v>
      </c>
      <c r="F76" s="49">
        <f t="shared" si="4"/>
        <v>169101.69</v>
      </c>
    </row>
    <row r="77" spans="1:6" ht="76.5">
      <c r="A77" s="48" t="s">
        <v>124</v>
      </c>
      <c r="B77" s="48" t="s">
        <v>227</v>
      </c>
      <c r="C77" s="48" t="s">
        <v>125</v>
      </c>
      <c r="D77" s="49">
        <f>SUM(D78+D80+D82)</f>
        <v>317100</v>
      </c>
      <c r="E77" s="49">
        <f>SUM(E78+E80)</f>
        <v>147998.31</v>
      </c>
      <c r="F77" s="49">
        <f t="shared" si="4"/>
        <v>169101.69</v>
      </c>
    </row>
    <row r="78" spans="1:6" ht="63.75">
      <c r="A78" s="48" t="s">
        <v>126</v>
      </c>
      <c r="B78" s="48" t="s">
        <v>227</v>
      </c>
      <c r="C78" s="48" t="s">
        <v>127</v>
      </c>
      <c r="D78" s="49">
        <f>SUM(D79)</f>
        <v>167600</v>
      </c>
      <c r="E78" s="49">
        <f>SUM(E79)</f>
        <v>98142.56</v>
      </c>
      <c r="F78" s="49">
        <f t="shared" si="4"/>
        <v>69457.44</v>
      </c>
    </row>
    <row r="79" spans="1:6" ht="76.5">
      <c r="A79" s="48" t="s">
        <v>72</v>
      </c>
      <c r="B79" s="48" t="s">
        <v>227</v>
      </c>
      <c r="C79" s="48" t="s">
        <v>250</v>
      </c>
      <c r="D79" s="49">
        <v>167600</v>
      </c>
      <c r="E79" s="49">
        <v>98142.56</v>
      </c>
      <c r="F79" s="49">
        <f t="shared" si="4"/>
        <v>69457.44</v>
      </c>
    </row>
    <row r="80" spans="1:6" ht="76.5">
      <c r="A80" s="48" t="s">
        <v>251</v>
      </c>
      <c r="B80" s="48" t="s">
        <v>227</v>
      </c>
      <c r="C80" s="48" t="s">
        <v>475</v>
      </c>
      <c r="D80" s="49">
        <f>SUM(D81)</f>
        <v>42500</v>
      </c>
      <c r="E80" s="49">
        <f>SUM(E81)</f>
        <v>49855.75</v>
      </c>
      <c r="F80" s="49">
        <f aca="true" t="shared" si="5" ref="F80:F87">SUM(D80-E80)</f>
        <v>-7355.75</v>
      </c>
    </row>
    <row r="81" spans="1:6" ht="51">
      <c r="A81" s="48" t="s">
        <v>252</v>
      </c>
      <c r="B81" s="48" t="s">
        <v>227</v>
      </c>
      <c r="C81" s="48" t="s">
        <v>476</v>
      </c>
      <c r="D81" s="49">
        <v>42500</v>
      </c>
      <c r="E81" s="49">
        <v>49855.75</v>
      </c>
      <c r="F81" s="49">
        <f t="shared" si="5"/>
        <v>-7355.75</v>
      </c>
    </row>
    <row r="82" spans="1:6" ht="38.25">
      <c r="A82" s="48" t="s">
        <v>609</v>
      </c>
      <c r="B82" s="48" t="s">
        <v>227</v>
      </c>
      <c r="C82" s="48" t="s">
        <v>607</v>
      </c>
      <c r="D82" s="49">
        <f>SUM(D83)</f>
        <v>107000</v>
      </c>
      <c r="E82" s="49">
        <f>SUM(E83)</f>
        <v>0</v>
      </c>
      <c r="F82" s="49">
        <f>SUM(F83)</f>
        <v>107000</v>
      </c>
    </row>
    <row r="83" spans="1:6" ht="25.5">
      <c r="A83" s="48" t="s">
        <v>610</v>
      </c>
      <c r="B83" s="48" t="s">
        <v>227</v>
      </c>
      <c r="C83" s="48" t="s">
        <v>608</v>
      </c>
      <c r="D83" s="49">
        <v>107000</v>
      </c>
      <c r="E83" s="49">
        <v>0</v>
      </c>
      <c r="F83" s="49">
        <f t="shared" si="5"/>
        <v>107000</v>
      </c>
    </row>
    <row r="84" spans="1:6" ht="25.5">
      <c r="A84" s="48" t="s">
        <v>540</v>
      </c>
      <c r="B84" s="48" t="s">
        <v>227</v>
      </c>
      <c r="C84" s="48" t="s">
        <v>536</v>
      </c>
      <c r="D84" s="49">
        <f aca="true" t="shared" si="6" ref="D84:E86">SUM(D85)</f>
        <v>5000</v>
      </c>
      <c r="E84" s="49">
        <f t="shared" si="6"/>
        <v>0</v>
      </c>
      <c r="F84" s="49">
        <f t="shared" si="5"/>
        <v>5000</v>
      </c>
    </row>
    <row r="85" spans="1:6" ht="12.75">
      <c r="A85" s="48" t="s">
        <v>541</v>
      </c>
      <c r="B85" s="48" t="s">
        <v>227</v>
      </c>
      <c r="C85" s="48" t="s">
        <v>537</v>
      </c>
      <c r="D85" s="49">
        <f t="shared" si="6"/>
        <v>5000</v>
      </c>
      <c r="E85" s="49">
        <f t="shared" si="6"/>
        <v>0</v>
      </c>
      <c r="F85" s="49">
        <f t="shared" si="5"/>
        <v>5000</v>
      </c>
    </row>
    <row r="86" spans="1:6" ht="12.75">
      <c r="A86" s="48" t="s">
        <v>542</v>
      </c>
      <c r="B86" s="48" t="s">
        <v>227</v>
      </c>
      <c r="C86" s="48" t="s">
        <v>538</v>
      </c>
      <c r="D86" s="49">
        <f t="shared" si="6"/>
        <v>5000</v>
      </c>
      <c r="E86" s="49">
        <f t="shared" si="6"/>
        <v>0</v>
      </c>
      <c r="F86" s="49">
        <f t="shared" si="5"/>
        <v>5000</v>
      </c>
    </row>
    <row r="87" spans="1:6" ht="25.5">
      <c r="A87" s="48" t="s">
        <v>543</v>
      </c>
      <c r="B87" s="48" t="s">
        <v>227</v>
      </c>
      <c r="C87" s="48" t="s">
        <v>539</v>
      </c>
      <c r="D87" s="49">
        <v>5000</v>
      </c>
      <c r="E87" s="49">
        <v>0</v>
      </c>
      <c r="F87" s="49">
        <f t="shared" si="5"/>
        <v>5000</v>
      </c>
    </row>
    <row r="88" spans="1:6" ht="25.5">
      <c r="A88" s="48" t="s">
        <v>241</v>
      </c>
      <c r="B88" s="48" t="s">
        <v>227</v>
      </c>
      <c r="C88" s="48" t="s">
        <v>239</v>
      </c>
      <c r="D88" s="49">
        <f>SUM(D89)</f>
        <v>3039000</v>
      </c>
      <c r="E88" s="49">
        <f>SUM(E89)</f>
        <v>29004.09</v>
      </c>
      <c r="F88" s="49">
        <f t="shared" si="4"/>
        <v>3009995.91</v>
      </c>
    </row>
    <row r="89" spans="1:6" ht="38.25">
      <c r="A89" s="48" t="s">
        <v>242</v>
      </c>
      <c r="B89" s="48" t="s">
        <v>227</v>
      </c>
      <c r="C89" s="48" t="s">
        <v>240</v>
      </c>
      <c r="D89" s="49">
        <f>SUM(D90+D92)</f>
        <v>3039000</v>
      </c>
      <c r="E89" s="49">
        <f>SUM(E90)</f>
        <v>29004.09</v>
      </c>
      <c r="F89" s="49">
        <f t="shared" si="4"/>
        <v>3009995.91</v>
      </c>
    </row>
    <row r="90" spans="1:6" ht="38.25">
      <c r="A90" s="48" t="s">
        <v>450</v>
      </c>
      <c r="B90" s="48" t="s">
        <v>227</v>
      </c>
      <c r="C90" s="48" t="s">
        <v>477</v>
      </c>
      <c r="D90" s="49">
        <f>SUM(D91)</f>
        <v>29000</v>
      </c>
      <c r="E90" s="49">
        <f>SUM(E91+E93)</f>
        <v>29004.09</v>
      </c>
      <c r="F90" s="49">
        <f>SUM(D90-E90)</f>
        <v>-4.0900000000001455</v>
      </c>
    </row>
    <row r="91" spans="1:6" ht="38.25">
      <c r="A91" s="48" t="s">
        <v>450</v>
      </c>
      <c r="B91" s="48" t="s">
        <v>227</v>
      </c>
      <c r="C91" s="48" t="s">
        <v>449</v>
      </c>
      <c r="D91" s="49">
        <v>29000</v>
      </c>
      <c r="E91" s="49">
        <v>29004.09</v>
      </c>
      <c r="F91" s="49">
        <f>SUM(D91-E91)</f>
        <v>-4.0900000000001455</v>
      </c>
    </row>
    <row r="92" spans="1:6" ht="38.25">
      <c r="A92" s="69" t="s">
        <v>604</v>
      </c>
      <c r="B92" s="48" t="s">
        <v>227</v>
      </c>
      <c r="C92" s="48" t="s">
        <v>603</v>
      </c>
      <c r="D92" s="49">
        <f>SUM(D93)</f>
        <v>3010000</v>
      </c>
      <c r="E92" s="49">
        <v>0</v>
      </c>
      <c r="F92" s="49">
        <f>SUM(D92-E92)</f>
        <v>3010000</v>
      </c>
    </row>
    <row r="93" spans="1:6" ht="38.25">
      <c r="A93" s="48" t="s">
        <v>450</v>
      </c>
      <c r="B93" s="48" t="s">
        <v>227</v>
      </c>
      <c r="C93" s="48" t="s">
        <v>580</v>
      </c>
      <c r="D93" s="49">
        <v>3010000</v>
      </c>
      <c r="E93" s="49">
        <v>0</v>
      </c>
      <c r="F93" s="49">
        <f>SUM(D93-E93)</f>
        <v>3010000</v>
      </c>
    </row>
    <row r="94" spans="1:6" ht="12.75">
      <c r="A94" s="48" t="s">
        <v>588</v>
      </c>
      <c r="B94" s="48" t="s">
        <v>227</v>
      </c>
      <c r="C94" s="48" t="s">
        <v>591</v>
      </c>
      <c r="D94" s="49">
        <v>0</v>
      </c>
      <c r="E94" s="49">
        <f>SUM(E95)</f>
        <v>0</v>
      </c>
      <c r="F94" s="49">
        <f>SUM(F95)</f>
        <v>0</v>
      </c>
    </row>
    <row r="95" spans="1:6" ht="12.75">
      <c r="A95" s="48" t="s">
        <v>589</v>
      </c>
      <c r="B95" s="48" t="s">
        <v>227</v>
      </c>
      <c r="C95" s="48" t="s">
        <v>592</v>
      </c>
      <c r="D95" s="49">
        <v>0</v>
      </c>
      <c r="E95" s="49">
        <f>SUM(E96)</f>
        <v>0</v>
      </c>
      <c r="F95" s="49">
        <f>SUM(F96)</f>
        <v>0</v>
      </c>
    </row>
    <row r="96" spans="1:6" ht="25.5">
      <c r="A96" s="48" t="s">
        <v>590</v>
      </c>
      <c r="B96" s="48" t="s">
        <v>227</v>
      </c>
      <c r="C96" s="48" t="s">
        <v>593</v>
      </c>
      <c r="D96" s="49">
        <v>0</v>
      </c>
      <c r="E96" s="49">
        <v>0</v>
      </c>
      <c r="F96" s="49">
        <f>SUM(D96-E96)</f>
        <v>0</v>
      </c>
    </row>
    <row r="97" spans="1:6" ht="12.75">
      <c r="A97" s="48" t="s">
        <v>128</v>
      </c>
      <c r="B97" s="48" t="s">
        <v>227</v>
      </c>
      <c r="C97" s="48" t="s">
        <v>129</v>
      </c>
      <c r="D97" s="49">
        <f>SUM(D98)</f>
        <v>9809300</v>
      </c>
      <c r="E97" s="49">
        <f>SUM(E98)</f>
        <v>2770744</v>
      </c>
      <c r="F97" s="49">
        <f t="shared" si="4"/>
        <v>7038556</v>
      </c>
    </row>
    <row r="98" spans="1:6" ht="25.5">
      <c r="A98" s="48" t="s">
        <v>130</v>
      </c>
      <c r="B98" s="48" t="s">
        <v>227</v>
      </c>
      <c r="C98" s="48" t="s">
        <v>131</v>
      </c>
      <c r="D98" s="49">
        <f>SUM(D99+D102+D107)</f>
        <v>9809300</v>
      </c>
      <c r="E98" s="49">
        <f>SUM(E99+E102+E107)</f>
        <v>2770744</v>
      </c>
      <c r="F98" s="49">
        <f t="shared" si="4"/>
        <v>7038556</v>
      </c>
    </row>
    <row r="99" spans="1:6" ht="25.5">
      <c r="A99" s="48" t="s">
        <v>132</v>
      </c>
      <c r="B99" s="48" t="s">
        <v>227</v>
      </c>
      <c r="C99" s="48" t="s">
        <v>133</v>
      </c>
      <c r="D99" s="49">
        <f>SUM(D100)</f>
        <v>2978000</v>
      </c>
      <c r="E99" s="49">
        <f>SUM(E100)</f>
        <v>2532400</v>
      </c>
      <c r="F99" s="49">
        <f t="shared" si="4"/>
        <v>445600</v>
      </c>
    </row>
    <row r="100" spans="1:6" ht="12.75">
      <c r="A100" s="48" t="s">
        <v>134</v>
      </c>
      <c r="B100" s="48" t="s">
        <v>227</v>
      </c>
      <c r="C100" s="48" t="s">
        <v>135</v>
      </c>
      <c r="D100" s="49">
        <f>SUM(D101)</f>
        <v>2978000</v>
      </c>
      <c r="E100" s="49">
        <f>SUM(E101)</f>
        <v>2532400</v>
      </c>
      <c r="F100" s="49">
        <f t="shared" si="4"/>
        <v>445600</v>
      </c>
    </row>
    <row r="101" spans="1:6" ht="25.5">
      <c r="A101" s="48" t="s">
        <v>73</v>
      </c>
      <c r="B101" s="48" t="s">
        <v>227</v>
      </c>
      <c r="C101" s="48" t="s">
        <v>74</v>
      </c>
      <c r="D101" s="49">
        <v>2978000</v>
      </c>
      <c r="E101" s="49">
        <v>2532400</v>
      </c>
      <c r="F101" s="49">
        <f t="shared" si="4"/>
        <v>445600</v>
      </c>
    </row>
    <row r="102" spans="1:6" ht="25.5">
      <c r="A102" s="48" t="s">
        <v>175</v>
      </c>
      <c r="B102" s="48" t="s">
        <v>227</v>
      </c>
      <c r="C102" s="48" t="s">
        <v>176</v>
      </c>
      <c r="D102" s="49">
        <f>SUM(D103+D105)</f>
        <v>149500</v>
      </c>
      <c r="E102" s="49">
        <f>SUM(E103+E105)</f>
        <v>149500</v>
      </c>
      <c r="F102" s="49">
        <f t="shared" si="4"/>
        <v>0</v>
      </c>
    </row>
    <row r="103" spans="1:6" ht="38.25">
      <c r="A103" s="48" t="s">
        <v>96</v>
      </c>
      <c r="B103" s="48" t="s">
        <v>227</v>
      </c>
      <c r="C103" s="48" t="s">
        <v>97</v>
      </c>
      <c r="D103" s="49">
        <f>SUM(D104)</f>
        <v>149300</v>
      </c>
      <c r="E103" s="49">
        <f>SUM(E104)</f>
        <v>149300</v>
      </c>
      <c r="F103" s="49">
        <f t="shared" si="4"/>
        <v>0</v>
      </c>
    </row>
    <row r="104" spans="1:6" ht="38.25">
      <c r="A104" s="48" t="s">
        <v>76</v>
      </c>
      <c r="B104" s="48" t="s">
        <v>227</v>
      </c>
      <c r="C104" s="48" t="s">
        <v>75</v>
      </c>
      <c r="D104" s="49">
        <v>149300</v>
      </c>
      <c r="E104" s="49">
        <v>149300</v>
      </c>
      <c r="F104" s="49">
        <f t="shared" si="4"/>
        <v>0</v>
      </c>
    </row>
    <row r="105" spans="1:6" ht="38.25">
      <c r="A105" s="48" t="s">
        <v>77</v>
      </c>
      <c r="B105" s="48" t="s">
        <v>227</v>
      </c>
      <c r="C105" s="48" t="s">
        <v>12</v>
      </c>
      <c r="D105" s="49">
        <v>200</v>
      </c>
      <c r="E105" s="49">
        <f>SUM(E106)</f>
        <v>200</v>
      </c>
      <c r="F105" s="49">
        <f>SUM(D105-E105)</f>
        <v>0</v>
      </c>
    </row>
    <row r="106" spans="1:6" ht="38.25">
      <c r="A106" s="48" t="s">
        <v>77</v>
      </c>
      <c r="B106" s="48" t="s">
        <v>227</v>
      </c>
      <c r="C106" s="48" t="s">
        <v>451</v>
      </c>
      <c r="D106" s="49">
        <v>200</v>
      </c>
      <c r="E106" s="49">
        <v>200</v>
      </c>
      <c r="F106" s="49">
        <f t="shared" si="4"/>
        <v>0</v>
      </c>
    </row>
    <row r="107" spans="1:6" ht="12.75">
      <c r="A107" s="48" t="s">
        <v>177</v>
      </c>
      <c r="B107" s="48" t="s">
        <v>227</v>
      </c>
      <c r="C107" s="48" t="s">
        <v>178</v>
      </c>
      <c r="D107" s="49">
        <f>SUM(D108+D110)</f>
        <v>6681800</v>
      </c>
      <c r="E107" s="49">
        <f>SUM(E108+E110)</f>
        <v>88844</v>
      </c>
      <c r="F107" s="49">
        <f t="shared" si="4"/>
        <v>6592956</v>
      </c>
    </row>
    <row r="108" spans="1:6" ht="51">
      <c r="A108" s="48" t="s">
        <v>254</v>
      </c>
      <c r="B108" s="48" t="s">
        <v>227</v>
      </c>
      <c r="C108" s="48" t="s">
        <v>253</v>
      </c>
      <c r="D108" s="49">
        <f>SUM(D109)</f>
        <v>53700</v>
      </c>
      <c r="E108" s="49">
        <f>SUM(E109)</f>
        <v>0</v>
      </c>
      <c r="F108" s="49">
        <f>SUM(D108-E108)</f>
        <v>53700</v>
      </c>
    </row>
    <row r="109" spans="1:6" ht="63.75">
      <c r="A109" s="48" t="s">
        <v>13</v>
      </c>
      <c r="B109" s="48" t="s">
        <v>227</v>
      </c>
      <c r="C109" s="48" t="s">
        <v>14</v>
      </c>
      <c r="D109" s="49">
        <v>53700</v>
      </c>
      <c r="E109" s="49">
        <v>0</v>
      </c>
      <c r="F109" s="49">
        <f t="shared" si="4"/>
        <v>53700</v>
      </c>
    </row>
    <row r="110" spans="1:6" ht="25.5">
      <c r="A110" s="48" t="s">
        <v>179</v>
      </c>
      <c r="B110" s="48" t="s">
        <v>227</v>
      </c>
      <c r="C110" s="48" t="s">
        <v>180</v>
      </c>
      <c r="D110" s="49">
        <f>SUM(D111)</f>
        <v>6628100</v>
      </c>
      <c r="E110" s="49">
        <f>SUM(E111)</f>
        <v>88844</v>
      </c>
      <c r="F110" s="49">
        <f>SUM(D110-E110)</f>
        <v>6539256</v>
      </c>
    </row>
    <row r="111" spans="1:6" ht="25.5">
      <c r="A111" s="48" t="s">
        <v>16</v>
      </c>
      <c r="B111" s="48" t="s">
        <v>227</v>
      </c>
      <c r="C111" s="48" t="s">
        <v>15</v>
      </c>
      <c r="D111" s="49">
        <v>6628100</v>
      </c>
      <c r="E111" s="49">
        <v>88844</v>
      </c>
      <c r="F111" s="49">
        <f>SUM(D111-E111)</f>
        <v>6539256</v>
      </c>
    </row>
    <row r="112" spans="1:6" ht="12.75">
      <c r="A112" s="67" t="s">
        <v>546</v>
      </c>
      <c r="B112" s="48" t="s">
        <v>227</v>
      </c>
      <c r="C112" s="68" t="s">
        <v>544</v>
      </c>
      <c r="D112" s="49">
        <v>0</v>
      </c>
      <c r="E112" s="49">
        <v>0</v>
      </c>
      <c r="F112" s="49">
        <f>SUM(D112-E112)</f>
        <v>0</v>
      </c>
    </row>
    <row r="113" spans="1:6" ht="12.75">
      <c r="A113" s="67" t="s">
        <v>547</v>
      </c>
      <c r="B113" s="48" t="s">
        <v>227</v>
      </c>
      <c r="C113" s="68" t="s">
        <v>545</v>
      </c>
      <c r="D113" s="49">
        <v>0</v>
      </c>
      <c r="E113" s="49">
        <v>0</v>
      </c>
      <c r="F113" s="49">
        <f>SUM(D113-E113)</f>
        <v>0</v>
      </c>
    </row>
  </sheetData>
  <autoFilter ref="A13:F11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08"/>
  <sheetViews>
    <sheetView workbookViewId="0" topLeftCell="A1">
      <selection activeCell="E5" sqref="E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7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50" t="s">
        <v>181</v>
      </c>
      <c r="B5" s="51" t="s">
        <v>182</v>
      </c>
      <c r="C5" s="55" t="s">
        <v>115</v>
      </c>
      <c r="D5" s="52">
        <f>SUM(D6)</f>
        <v>16696600</v>
      </c>
      <c r="E5" s="52">
        <f>SUM(E6)</f>
        <v>4385029.96</v>
      </c>
      <c r="F5" s="52">
        <f>SUM(D5-E5)</f>
        <v>12311570.04</v>
      </c>
    </row>
    <row r="6" spans="1:6" ht="39.75" customHeight="1">
      <c r="A6" s="48" t="s">
        <v>136</v>
      </c>
      <c r="B6" s="51" t="s">
        <v>182</v>
      </c>
      <c r="C6" s="61" t="s">
        <v>137</v>
      </c>
      <c r="D6" s="52">
        <f>SUM(D7+D124+D133+D147+D162+D220+D285+D293+D300)</f>
        <v>16696600</v>
      </c>
      <c r="E6" s="52">
        <f>SUM(E7+E124+E133+E147+E162+E220+E285+E293+E300)</f>
        <v>4385029.96</v>
      </c>
      <c r="F6" s="52">
        <f aca="true" t="shared" si="0" ref="F6:F90">SUM(D6-E6)</f>
        <v>12311570.04</v>
      </c>
    </row>
    <row r="7" spans="1:6" ht="12.75">
      <c r="A7" s="50" t="s">
        <v>98</v>
      </c>
      <c r="B7" s="51" t="s">
        <v>182</v>
      </c>
      <c r="C7" s="61" t="s">
        <v>138</v>
      </c>
      <c r="D7" s="52">
        <f>SUM(D8+D30+D84)</f>
        <v>4332100</v>
      </c>
      <c r="E7" s="52">
        <f>SUM(E8+E30+E84)</f>
        <v>1777165.6199999999</v>
      </c>
      <c r="F7" s="52">
        <f t="shared" si="0"/>
        <v>2554934.38</v>
      </c>
    </row>
    <row r="8" spans="1:6" ht="38.25">
      <c r="A8" s="50" t="s">
        <v>107</v>
      </c>
      <c r="B8" s="51" t="s">
        <v>182</v>
      </c>
      <c r="C8" s="61" t="s">
        <v>139</v>
      </c>
      <c r="D8" s="52">
        <f>SUM(D9)</f>
        <v>842200</v>
      </c>
      <c r="E8" s="52">
        <f>SUM(E9)</f>
        <v>361554.88999999996</v>
      </c>
      <c r="F8" s="52">
        <f t="shared" si="0"/>
        <v>480645.11000000004</v>
      </c>
    </row>
    <row r="9" spans="1:6" ht="51">
      <c r="A9" s="50" t="s">
        <v>99</v>
      </c>
      <c r="B9" s="51" t="s">
        <v>182</v>
      </c>
      <c r="C9" s="61" t="s">
        <v>140</v>
      </c>
      <c r="D9" s="52">
        <f>SUM(D10+D21)</f>
        <v>842200</v>
      </c>
      <c r="E9" s="52">
        <f>SUM(E10+E21)</f>
        <v>361554.88999999996</v>
      </c>
      <c r="F9" s="52">
        <f t="shared" si="0"/>
        <v>480645.11000000004</v>
      </c>
    </row>
    <row r="10" spans="1:6" ht="12.75">
      <c r="A10" s="48" t="s">
        <v>141</v>
      </c>
      <c r="B10" s="51" t="s">
        <v>182</v>
      </c>
      <c r="C10" s="61" t="s">
        <v>142</v>
      </c>
      <c r="D10" s="52">
        <f>SUM(D11+D16)</f>
        <v>830200</v>
      </c>
      <c r="E10" s="52">
        <f>SUM(E11+E16)</f>
        <v>358554.88999999996</v>
      </c>
      <c r="F10" s="52">
        <f t="shared" si="0"/>
        <v>471645.11000000004</v>
      </c>
    </row>
    <row r="11" spans="1:6" ht="15" customHeight="1">
      <c r="A11" s="48" t="s">
        <v>260</v>
      </c>
      <c r="B11" s="51" t="s">
        <v>182</v>
      </c>
      <c r="C11" s="61" t="s">
        <v>261</v>
      </c>
      <c r="D11" s="52">
        <f>SUM(D12)</f>
        <v>801500</v>
      </c>
      <c r="E11" s="52">
        <f>SUM(E12)</f>
        <v>345926.79</v>
      </c>
      <c r="F11" s="52">
        <f t="shared" si="0"/>
        <v>455573.21</v>
      </c>
    </row>
    <row r="12" spans="1:6" ht="12.75">
      <c r="A12" s="50" t="s">
        <v>183</v>
      </c>
      <c r="B12" s="51" t="s">
        <v>182</v>
      </c>
      <c r="C12" s="61" t="s">
        <v>262</v>
      </c>
      <c r="D12" s="52">
        <f>SUM(D13)</f>
        <v>801500</v>
      </c>
      <c r="E12" s="52">
        <f>SUM(E13)</f>
        <v>345926.79</v>
      </c>
      <c r="F12" s="52">
        <f t="shared" si="0"/>
        <v>455573.21</v>
      </c>
    </row>
    <row r="13" spans="1:6" ht="16.5" customHeight="1">
      <c r="A13" s="50" t="s">
        <v>187</v>
      </c>
      <c r="B13" s="51" t="s">
        <v>182</v>
      </c>
      <c r="C13" s="61" t="s">
        <v>263</v>
      </c>
      <c r="D13" s="52">
        <f>SUM(D14+D15)</f>
        <v>801500</v>
      </c>
      <c r="E13" s="52">
        <f>SUM(E14:E15)</f>
        <v>345926.79</v>
      </c>
      <c r="F13" s="52">
        <f t="shared" si="0"/>
        <v>455573.21</v>
      </c>
    </row>
    <row r="14" spans="1:6" ht="12.75">
      <c r="A14" s="50" t="s">
        <v>188</v>
      </c>
      <c r="B14" s="51" t="s">
        <v>182</v>
      </c>
      <c r="C14" s="61" t="s">
        <v>264</v>
      </c>
      <c r="D14" s="52">
        <v>625700</v>
      </c>
      <c r="E14" s="52">
        <v>280583</v>
      </c>
      <c r="F14" s="52">
        <f t="shared" si="0"/>
        <v>345117</v>
      </c>
    </row>
    <row r="15" spans="1:6" ht="12.75">
      <c r="A15" s="50" t="s">
        <v>190</v>
      </c>
      <c r="B15" s="51" t="s">
        <v>182</v>
      </c>
      <c r="C15" s="61" t="s">
        <v>265</v>
      </c>
      <c r="D15" s="52">
        <v>175800</v>
      </c>
      <c r="E15" s="52">
        <v>65343.79</v>
      </c>
      <c r="F15" s="52">
        <f t="shared" si="0"/>
        <v>110456.20999999999</v>
      </c>
    </row>
    <row r="16" spans="1:6" ht="25.5">
      <c r="A16" s="48" t="s">
        <v>266</v>
      </c>
      <c r="B16" s="51" t="s">
        <v>182</v>
      </c>
      <c r="C16" s="61" t="s">
        <v>269</v>
      </c>
      <c r="D16" s="52">
        <f>SUM(D17)</f>
        <v>28700</v>
      </c>
      <c r="E16" s="52">
        <f>SUM(E17)</f>
        <v>12628.1</v>
      </c>
      <c r="F16" s="52">
        <f aca="true" t="shared" si="1" ref="F16:F23">SUM(D16-E16)</f>
        <v>16071.9</v>
      </c>
    </row>
    <row r="17" spans="1:6" ht="12.75">
      <c r="A17" s="50" t="s">
        <v>183</v>
      </c>
      <c r="B17" s="51" t="s">
        <v>182</v>
      </c>
      <c r="C17" s="61" t="s">
        <v>267</v>
      </c>
      <c r="D17" s="52">
        <f>SUM(D18)</f>
        <v>28700</v>
      </c>
      <c r="E17" s="52">
        <f>SUM(E18)</f>
        <v>12628.1</v>
      </c>
      <c r="F17" s="52">
        <f t="shared" si="1"/>
        <v>16071.9</v>
      </c>
    </row>
    <row r="18" spans="1:6" ht="25.5">
      <c r="A18" s="50" t="s">
        <v>187</v>
      </c>
      <c r="B18" s="51" t="s">
        <v>182</v>
      </c>
      <c r="C18" s="61" t="s">
        <v>268</v>
      </c>
      <c r="D18" s="52">
        <f>SUM(D19+D20)</f>
        <v>28700</v>
      </c>
      <c r="E18" s="52">
        <f>SUM(E19+E20)</f>
        <v>12628.1</v>
      </c>
      <c r="F18" s="52">
        <f t="shared" si="1"/>
        <v>16071.9</v>
      </c>
    </row>
    <row r="19" spans="1:6" ht="12.75">
      <c r="A19" s="48" t="s">
        <v>189</v>
      </c>
      <c r="B19" s="51" t="s">
        <v>182</v>
      </c>
      <c r="C19" s="61" t="s">
        <v>270</v>
      </c>
      <c r="D19" s="52">
        <v>22500</v>
      </c>
      <c r="E19" s="52">
        <v>9699</v>
      </c>
      <c r="F19" s="52">
        <f t="shared" si="1"/>
        <v>12801</v>
      </c>
    </row>
    <row r="20" spans="1:6" ht="12.75">
      <c r="A20" s="50" t="s">
        <v>190</v>
      </c>
      <c r="B20" s="51" t="s">
        <v>182</v>
      </c>
      <c r="C20" s="61" t="s">
        <v>452</v>
      </c>
      <c r="D20" s="52">
        <v>6200</v>
      </c>
      <c r="E20" s="52">
        <v>2929.1</v>
      </c>
      <c r="F20" s="52">
        <f t="shared" si="1"/>
        <v>3270.9</v>
      </c>
    </row>
    <row r="21" spans="1:6" ht="12.75">
      <c r="A21" s="50" t="s">
        <v>100</v>
      </c>
      <c r="B21" s="51" t="s">
        <v>182</v>
      </c>
      <c r="C21" s="61" t="s">
        <v>522</v>
      </c>
      <c r="D21" s="52">
        <f>SUM(D22+D26)</f>
        <v>12000</v>
      </c>
      <c r="E21" s="52">
        <f>SUM(E23+E26)</f>
        <v>3000</v>
      </c>
      <c r="F21" s="52">
        <f t="shared" si="1"/>
        <v>9000</v>
      </c>
    </row>
    <row r="22" spans="1:6" ht="25.5">
      <c r="A22" s="48" t="s">
        <v>271</v>
      </c>
      <c r="B22" s="51" t="s">
        <v>182</v>
      </c>
      <c r="C22" s="61" t="s">
        <v>518</v>
      </c>
      <c r="D22" s="52">
        <v>6000</v>
      </c>
      <c r="E22" s="52">
        <f>SUM(E23)</f>
        <v>3000</v>
      </c>
      <c r="F22" s="52">
        <f t="shared" si="1"/>
        <v>3000</v>
      </c>
    </row>
    <row r="23" spans="1:6" ht="12.75">
      <c r="A23" s="50" t="s">
        <v>183</v>
      </c>
      <c r="B23" s="51" t="s">
        <v>182</v>
      </c>
      <c r="C23" s="61" t="s">
        <v>519</v>
      </c>
      <c r="D23" s="52">
        <v>6000</v>
      </c>
      <c r="E23" s="52">
        <f>SUM(E24)</f>
        <v>3000</v>
      </c>
      <c r="F23" s="52">
        <f t="shared" si="1"/>
        <v>3000</v>
      </c>
    </row>
    <row r="24" spans="1:6" ht="12.75">
      <c r="A24" s="50" t="s">
        <v>184</v>
      </c>
      <c r="B24" s="51">
        <v>200</v>
      </c>
      <c r="C24" s="61" t="s">
        <v>520</v>
      </c>
      <c r="D24" s="52">
        <v>6000</v>
      </c>
      <c r="E24" s="52">
        <f>SUM(E25)</f>
        <v>3000</v>
      </c>
      <c r="F24" s="52">
        <f t="shared" si="0"/>
        <v>3000</v>
      </c>
    </row>
    <row r="25" spans="1:6" ht="12.75">
      <c r="A25" s="50" t="s">
        <v>191</v>
      </c>
      <c r="B25" s="51">
        <v>200</v>
      </c>
      <c r="C25" s="61" t="s">
        <v>521</v>
      </c>
      <c r="D25" s="52">
        <v>6000</v>
      </c>
      <c r="E25" s="52">
        <v>3000</v>
      </c>
      <c r="F25" s="52">
        <f t="shared" si="0"/>
        <v>3000</v>
      </c>
    </row>
    <row r="26" spans="1:6" ht="25.5">
      <c r="A26" s="48" t="s">
        <v>256</v>
      </c>
      <c r="B26" s="51" t="s">
        <v>182</v>
      </c>
      <c r="C26" s="61" t="s">
        <v>548</v>
      </c>
      <c r="D26" s="52">
        <v>6000</v>
      </c>
      <c r="E26" s="52">
        <f>SUM(E27)</f>
        <v>0</v>
      </c>
      <c r="F26" s="52">
        <f t="shared" si="0"/>
        <v>6000</v>
      </c>
    </row>
    <row r="27" spans="1:6" ht="12.75">
      <c r="A27" s="50" t="s">
        <v>183</v>
      </c>
      <c r="B27" s="51" t="s">
        <v>182</v>
      </c>
      <c r="C27" s="61" t="s">
        <v>549</v>
      </c>
      <c r="D27" s="52">
        <v>6000</v>
      </c>
      <c r="E27" s="52">
        <f>SUM(E28)</f>
        <v>0</v>
      </c>
      <c r="F27" s="52">
        <f t="shared" si="0"/>
        <v>6000</v>
      </c>
    </row>
    <row r="28" spans="1:6" ht="12.75">
      <c r="A28" s="50" t="s">
        <v>184</v>
      </c>
      <c r="B28" s="51">
        <v>200</v>
      </c>
      <c r="C28" s="61" t="s">
        <v>550</v>
      </c>
      <c r="D28" s="52">
        <v>6000</v>
      </c>
      <c r="E28" s="52">
        <f>SUM(E29)</f>
        <v>0</v>
      </c>
      <c r="F28" s="52">
        <f>SUM(D28-E28)</f>
        <v>6000</v>
      </c>
    </row>
    <row r="29" spans="1:6" ht="12.75">
      <c r="A29" s="50" t="s">
        <v>195</v>
      </c>
      <c r="B29" s="51">
        <v>200</v>
      </c>
      <c r="C29" s="61" t="s">
        <v>551</v>
      </c>
      <c r="D29" s="52">
        <v>6000</v>
      </c>
      <c r="E29" s="52">
        <v>0</v>
      </c>
      <c r="F29" s="52">
        <f>SUM(D29-E29)</f>
        <v>6000</v>
      </c>
    </row>
    <row r="30" spans="1:6" ht="51">
      <c r="A30" s="50" t="s">
        <v>101</v>
      </c>
      <c r="B30" s="51" t="s">
        <v>182</v>
      </c>
      <c r="C30" s="61" t="s">
        <v>143</v>
      </c>
      <c r="D30" s="52">
        <f>SUM(D31+D78)</f>
        <v>3196000</v>
      </c>
      <c r="E30" s="52">
        <f>SUM(E31+E78)</f>
        <v>1320228.72</v>
      </c>
      <c r="F30" s="52">
        <f t="shared" si="0"/>
        <v>1875771.28</v>
      </c>
    </row>
    <row r="31" spans="1:6" ht="51">
      <c r="A31" s="50" t="s">
        <v>99</v>
      </c>
      <c r="B31" s="51" t="s">
        <v>182</v>
      </c>
      <c r="C31" s="61" t="s">
        <v>144</v>
      </c>
      <c r="D31" s="52">
        <f>SUM(D32)</f>
        <v>3195800</v>
      </c>
      <c r="E31" s="52">
        <f>SUM(E32)</f>
        <v>1320028.72</v>
      </c>
      <c r="F31" s="52">
        <f t="shared" si="0"/>
        <v>1875771.28</v>
      </c>
    </row>
    <row r="32" spans="1:6" ht="12.75">
      <c r="A32" s="50" t="s">
        <v>100</v>
      </c>
      <c r="B32" s="51" t="s">
        <v>182</v>
      </c>
      <c r="C32" s="61" t="s">
        <v>145</v>
      </c>
      <c r="D32" s="52">
        <f>SUM(D33+D38+D43+D52+D64+D68+D72+D75)</f>
        <v>3195800</v>
      </c>
      <c r="E32" s="52">
        <f>SUM(E33+E38+E43+E52+E64+E68+E72+E75)</f>
        <v>1320028.72</v>
      </c>
      <c r="F32" s="52">
        <f t="shared" si="0"/>
        <v>1875771.28</v>
      </c>
    </row>
    <row r="33" spans="1:6" ht="12.75">
      <c r="A33" s="48" t="s">
        <v>260</v>
      </c>
      <c r="B33" s="51" t="s">
        <v>182</v>
      </c>
      <c r="C33" s="61" t="s">
        <v>276</v>
      </c>
      <c r="D33" s="52">
        <f>SUM(D34)</f>
        <v>2540800</v>
      </c>
      <c r="E33" s="52">
        <f>SUM(E34)</f>
        <v>967110.33</v>
      </c>
      <c r="F33" s="52">
        <f t="shared" si="0"/>
        <v>1573689.67</v>
      </c>
    </row>
    <row r="34" spans="1:6" ht="12.75">
      <c r="A34" s="50" t="s">
        <v>183</v>
      </c>
      <c r="B34" s="51" t="s">
        <v>182</v>
      </c>
      <c r="C34" s="61" t="s">
        <v>277</v>
      </c>
      <c r="D34" s="52">
        <f>SUM(D35)</f>
        <v>2540800</v>
      </c>
      <c r="E34" s="52">
        <f>SUM(E35)</f>
        <v>967110.33</v>
      </c>
      <c r="F34" s="52">
        <f t="shared" si="0"/>
        <v>1573689.67</v>
      </c>
    </row>
    <row r="35" spans="1:6" ht="13.5" customHeight="1">
      <c r="A35" s="50" t="s">
        <v>187</v>
      </c>
      <c r="B35" s="51" t="s">
        <v>182</v>
      </c>
      <c r="C35" s="61" t="s">
        <v>278</v>
      </c>
      <c r="D35" s="52">
        <f>SUM(D36+D37)</f>
        <v>2540800</v>
      </c>
      <c r="E35" s="52">
        <f>SUM(E36+E37)</f>
        <v>967110.33</v>
      </c>
      <c r="F35" s="52">
        <f t="shared" si="0"/>
        <v>1573689.67</v>
      </c>
    </row>
    <row r="36" spans="1:6" ht="12.75">
      <c r="A36" s="50" t="s">
        <v>188</v>
      </c>
      <c r="B36" s="51" t="s">
        <v>182</v>
      </c>
      <c r="C36" s="61" t="s">
        <v>279</v>
      </c>
      <c r="D36" s="52">
        <v>1968900</v>
      </c>
      <c r="E36" s="52">
        <v>823575</v>
      </c>
      <c r="F36" s="52">
        <f t="shared" si="0"/>
        <v>1145325</v>
      </c>
    </row>
    <row r="37" spans="1:6" ht="12.75">
      <c r="A37" s="50" t="s">
        <v>190</v>
      </c>
      <c r="B37" s="51" t="s">
        <v>182</v>
      </c>
      <c r="C37" s="61" t="s">
        <v>280</v>
      </c>
      <c r="D37" s="52">
        <v>571900</v>
      </c>
      <c r="E37" s="52">
        <v>143535.33</v>
      </c>
      <c r="F37" s="52">
        <f t="shared" si="0"/>
        <v>428364.67000000004</v>
      </c>
    </row>
    <row r="38" spans="1:6" ht="25.5">
      <c r="A38" s="48" t="s">
        <v>266</v>
      </c>
      <c r="B38" s="51" t="s">
        <v>182</v>
      </c>
      <c r="C38" s="61" t="s">
        <v>281</v>
      </c>
      <c r="D38" s="52">
        <f>SUM(D39)</f>
        <v>106600</v>
      </c>
      <c r="E38" s="52">
        <f>SUM(E39)</f>
        <v>45880.479999999996</v>
      </c>
      <c r="F38" s="52">
        <f aca="true" t="shared" si="2" ref="F38:F44">SUM(D38-E38)</f>
        <v>60719.520000000004</v>
      </c>
    </row>
    <row r="39" spans="1:6" ht="12.75">
      <c r="A39" s="50" t="s">
        <v>183</v>
      </c>
      <c r="B39" s="51" t="s">
        <v>182</v>
      </c>
      <c r="C39" s="61" t="s">
        <v>282</v>
      </c>
      <c r="D39" s="52">
        <f>SUM(D40)</f>
        <v>106600</v>
      </c>
      <c r="E39" s="52">
        <f>SUM(E40)</f>
        <v>45880.479999999996</v>
      </c>
      <c r="F39" s="52">
        <f t="shared" si="2"/>
        <v>60719.520000000004</v>
      </c>
    </row>
    <row r="40" spans="1:6" ht="25.5">
      <c r="A40" s="50" t="s">
        <v>187</v>
      </c>
      <c r="B40" s="51" t="s">
        <v>182</v>
      </c>
      <c r="C40" s="61" t="s">
        <v>283</v>
      </c>
      <c r="D40" s="52">
        <f>SUM(D41+D42)</f>
        <v>106600</v>
      </c>
      <c r="E40" s="52">
        <f>SUM(E41+E42)</f>
        <v>45880.479999999996</v>
      </c>
      <c r="F40" s="52">
        <f t="shared" si="2"/>
        <v>60719.520000000004</v>
      </c>
    </row>
    <row r="41" spans="1:6" ht="12.75">
      <c r="A41" s="48" t="s">
        <v>189</v>
      </c>
      <c r="B41" s="51" t="s">
        <v>182</v>
      </c>
      <c r="C41" s="61" t="s">
        <v>284</v>
      </c>
      <c r="D41" s="52">
        <v>82800</v>
      </c>
      <c r="E41" s="52">
        <v>35540</v>
      </c>
      <c r="F41" s="52">
        <f t="shared" si="2"/>
        <v>47260</v>
      </c>
    </row>
    <row r="42" spans="1:6" ht="12.75">
      <c r="A42" s="50" t="s">
        <v>190</v>
      </c>
      <c r="B42" s="51" t="s">
        <v>182</v>
      </c>
      <c r="C42" s="61" t="s">
        <v>453</v>
      </c>
      <c r="D42" s="52">
        <v>23800</v>
      </c>
      <c r="E42" s="52">
        <v>10340.48</v>
      </c>
      <c r="F42" s="52">
        <f t="shared" si="2"/>
        <v>13459.52</v>
      </c>
    </row>
    <row r="43" spans="1:6" ht="25.5">
      <c r="A43" s="48" t="s">
        <v>271</v>
      </c>
      <c r="B43" s="51" t="s">
        <v>182</v>
      </c>
      <c r="C43" s="61" t="s">
        <v>285</v>
      </c>
      <c r="D43" s="52">
        <f>SUM(D44+D49)</f>
        <v>85000</v>
      </c>
      <c r="E43" s="52">
        <f>SUM(E44+E49)</f>
        <v>46111.72</v>
      </c>
      <c r="F43" s="52">
        <f t="shared" si="2"/>
        <v>38888.28</v>
      </c>
    </row>
    <row r="44" spans="1:6" ht="12.75">
      <c r="A44" s="50" t="s">
        <v>183</v>
      </c>
      <c r="B44" s="51" t="s">
        <v>182</v>
      </c>
      <c r="C44" s="61" t="s">
        <v>286</v>
      </c>
      <c r="D44" s="52">
        <f>SUM(D45)</f>
        <v>55700</v>
      </c>
      <c r="E44" s="52">
        <f>SUM(E45)</f>
        <v>23646.72</v>
      </c>
      <c r="F44" s="52">
        <f t="shared" si="2"/>
        <v>32053.28</v>
      </c>
    </row>
    <row r="45" spans="1:6" ht="12.75">
      <c r="A45" s="50" t="s">
        <v>184</v>
      </c>
      <c r="B45" s="51" t="s">
        <v>182</v>
      </c>
      <c r="C45" s="61" t="s">
        <v>287</v>
      </c>
      <c r="D45" s="52">
        <f>SUM(D46:D48)</f>
        <v>55700</v>
      </c>
      <c r="E45" s="52">
        <f>SUM(E46:E48)</f>
        <v>23646.72</v>
      </c>
      <c r="F45" s="52">
        <f t="shared" si="0"/>
        <v>32053.28</v>
      </c>
    </row>
    <row r="46" spans="1:6" ht="12.75">
      <c r="A46" s="50" t="s">
        <v>191</v>
      </c>
      <c r="B46" s="51" t="s">
        <v>182</v>
      </c>
      <c r="C46" s="61" t="s">
        <v>288</v>
      </c>
      <c r="D46" s="52">
        <v>50700</v>
      </c>
      <c r="E46" s="52">
        <v>21696.72</v>
      </c>
      <c r="F46" s="52">
        <f t="shared" si="0"/>
        <v>29003.28</v>
      </c>
    </row>
    <row r="47" spans="1:6" ht="12.75">
      <c r="A47" s="48" t="s">
        <v>185</v>
      </c>
      <c r="B47" s="51" t="s">
        <v>182</v>
      </c>
      <c r="C47" s="61" t="s">
        <v>478</v>
      </c>
      <c r="D47" s="52">
        <v>5000</v>
      </c>
      <c r="E47" s="52">
        <v>1950</v>
      </c>
      <c r="F47" s="52">
        <f aca="true" t="shared" si="3" ref="F47:F54">SUM(D47-E47)</f>
        <v>3050</v>
      </c>
    </row>
    <row r="48" spans="1:6" ht="12.75">
      <c r="A48" s="50" t="s">
        <v>195</v>
      </c>
      <c r="B48" s="51" t="s">
        <v>182</v>
      </c>
      <c r="C48" s="61" t="s">
        <v>289</v>
      </c>
      <c r="D48" s="52">
        <v>0</v>
      </c>
      <c r="E48" s="52">
        <v>0</v>
      </c>
      <c r="F48" s="52">
        <f t="shared" si="3"/>
        <v>0</v>
      </c>
    </row>
    <row r="49" spans="1:6" ht="12.75">
      <c r="A49" s="48" t="s">
        <v>197</v>
      </c>
      <c r="B49" s="51" t="s">
        <v>182</v>
      </c>
      <c r="C49" s="61" t="s">
        <v>479</v>
      </c>
      <c r="D49" s="52">
        <f>SUM(D50+D51)</f>
        <v>29300</v>
      </c>
      <c r="E49" s="52">
        <f>SUM(E50+E51)</f>
        <v>22465</v>
      </c>
      <c r="F49" s="52">
        <f t="shared" si="3"/>
        <v>6835</v>
      </c>
    </row>
    <row r="50" spans="1:6" ht="12.75">
      <c r="A50" s="48" t="s">
        <v>198</v>
      </c>
      <c r="B50" s="51" t="s">
        <v>182</v>
      </c>
      <c r="C50" s="61" t="s">
        <v>517</v>
      </c>
      <c r="D50" s="52">
        <v>5300</v>
      </c>
      <c r="E50" s="52">
        <v>3725</v>
      </c>
      <c r="F50" s="52">
        <f>SUM(D50-E50)</f>
        <v>1575</v>
      </c>
    </row>
    <row r="51" spans="1:6" ht="12.75">
      <c r="A51" s="48" t="s">
        <v>199</v>
      </c>
      <c r="B51" s="51" t="s">
        <v>182</v>
      </c>
      <c r="C51" s="61" t="s">
        <v>480</v>
      </c>
      <c r="D51" s="52">
        <v>24000</v>
      </c>
      <c r="E51" s="52">
        <v>18740</v>
      </c>
      <c r="F51" s="52">
        <f t="shared" si="3"/>
        <v>5260</v>
      </c>
    </row>
    <row r="52" spans="1:6" ht="25.5">
      <c r="A52" s="48" t="s">
        <v>256</v>
      </c>
      <c r="B52" s="51" t="s">
        <v>182</v>
      </c>
      <c r="C52" s="61" t="s">
        <v>290</v>
      </c>
      <c r="D52" s="52">
        <f>SUM(D53+D61)</f>
        <v>330200</v>
      </c>
      <c r="E52" s="52">
        <f>SUM(E53+E61)</f>
        <v>158833.09999999998</v>
      </c>
      <c r="F52" s="52">
        <f t="shared" si="3"/>
        <v>171366.90000000002</v>
      </c>
    </row>
    <row r="53" spans="1:6" ht="12.75">
      <c r="A53" s="50" t="s">
        <v>183</v>
      </c>
      <c r="B53" s="51" t="s">
        <v>182</v>
      </c>
      <c r="C53" s="61" t="s">
        <v>291</v>
      </c>
      <c r="D53" s="52">
        <f>SUM(D54)</f>
        <v>157400</v>
      </c>
      <c r="E53" s="52">
        <f>SUM(E54)</f>
        <v>64750.649999999994</v>
      </c>
      <c r="F53" s="52">
        <f t="shared" si="3"/>
        <v>92649.35</v>
      </c>
    </row>
    <row r="54" spans="1:6" ht="12.75">
      <c r="A54" s="50" t="s">
        <v>184</v>
      </c>
      <c r="B54" s="51" t="s">
        <v>182</v>
      </c>
      <c r="C54" s="61" t="s">
        <v>292</v>
      </c>
      <c r="D54" s="52">
        <f>SUM(D55:D60)</f>
        <v>157400</v>
      </c>
      <c r="E54" s="52">
        <f>SUM(E55:E59)</f>
        <v>64750.649999999994</v>
      </c>
      <c r="F54" s="52">
        <f t="shared" si="3"/>
        <v>92649.35</v>
      </c>
    </row>
    <row r="55" spans="1:6" ht="12.75">
      <c r="A55" s="48" t="s">
        <v>192</v>
      </c>
      <c r="B55" s="51" t="s">
        <v>182</v>
      </c>
      <c r="C55" s="61" t="s">
        <v>533</v>
      </c>
      <c r="D55" s="52">
        <v>0</v>
      </c>
      <c r="E55" s="52">
        <v>0</v>
      </c>
      <c r="F55" s="52">
        <f>SUM(D55-E55)</f>
        <v>0</v>
      </c>
    </row>
    <row r="56" spans="1:6" ht="12.75">
      <c r="A56" s="50" t="s">
        <v>193</v>
      </c>
      <c r="B56" s="51" t="s">
        <v>182</v>
      </c>
      <c r="C56" s="61" t="s">
        <v>293</v>
      </c>
      <c r="D56" s="52">
        <v>125400</v>
      </c>
      <c r="E56" s="52">
        <v>52057.38</v>
      </c>
      <c r="F56" s="52">
        <f t="shared" si="0"/>
        <v>73342.62</v>
      </c>
    </row>
    <row r="57" spans="1:6" ht="12.75">
      <c r="A57" s="50" t="s">
        <v>194</v>
      </c>
      <c r="B57" s="51" t="s">
        <v>182</v>
      </c>
      <c r="C57" s="61" t="s">
        <v>294</v>
      </c>
      <c r="D57" s="52">
        <v>0</v>
      </c>
      <c r="E57" s="52">
        <v>0</v>
      </c>
      <c r="F57" s="52">
        <f t="shared" si="0"/>
        <v>0</v>
      </c>
    </row>
    <row r="58" spans="1:6" ht="12.75">
      <c r="A58" s="50" t="s">
        <v>185</v>
      </c>
      <c r="B58" s="51" t="s">
        <v>182</v>
      </c>
      <c r="C58" s="61" t="s">
        <v>295</v>
      </c>
      <c r="D58" s="52">
        <v>6000</v>
      </c>
      <c r="E58" s="52">
        <v>5921.27</v>
      </c>
      <c r="F58" s="52">
        <f t="shared" si="0"/>
        <v>78.72999999999956</v>
      </c>
    </row>
    <row r="59" spans="1:6" ht="12.75">
      <c r="A59" s="50" t="s">
        <v>195</v>
      </c>
      <c r="B59" s="51" t="s">
        <v>182</v>
      </c>
      <c r="C59" s="61" t="s">
        <v>296</v>
      </c>
      <c r="D59" s="52">
        <v>26000</v>
      </c>
      <c r="E59" s="52">
        <v>6772</v>
      </c>
      <c r="F59" s="52">
        <f t="shared" si="0"/>
        <v>19228</v>
      </c>
    </row>
    <row r="60" spans="1:6" ht="12.75">
      <c r="A60" s="50" t="s">
        <v>196</v>
      </c>
      <c r="B60" s="51" t="s">
        <v>182</v>
      </c>
      <c r="C60" s="61" t="s">
        <v>297</v>
      </c>
      <c r="D60" s="52">
        <v>0</v>
      </c>
      <c r="E60" s="52">
        <v>0</v>
      </c>
      <c r="F60" s="52">
        <f t="shared" si="0"/>
        <v>0</v>
      </c>
    </row>
    <row r="61" spans="1:6" ht="12.75">
      <c r="A61" s="50" t="s">
        <v>197</v>
      </c>
      <c r="B61" s="51" t="s">
        <v>182</v>
      </c>
      <c r="C61" s="61" t="s">
        <v>298</v>
      </c>
      <c r="D61" s="52">
        <f>SUM(D62+D63)</f>
        <v>172800</v>
      </c>
      <c r="E61" s="52">
        <f>SUM(E62+E63)</f>
        <v>94082.45</v>
      </c>
      <c r="F61" s="52">
        <f t="shared" si="0"/>
        <v>78717.55</v>
      </c>
    </row>
    <row r="62" spans="1:6" ht="12.75">
      <c r="A62" s="50" t="s">
        <v>198</v>
      </c>
      <c r="B62" s="51" t="s">
        <v>182</v>
      </c>
      <c r="C62" s="61" t="s">
        <v>299</v>
      </c>
      <c r="D62" s="52">
        <v>8100</v>
      </c>
      <c r="E62" s="52">
        <v>0</v>
      </c>
      <c r="F62" s="52">
        <f t="shared" si="0"/>
        <v>8100</v>
      </c>
    </row>
    <row r="63" spans="1:6" ht="12.75">
      <c r="A63" s="50" t="s">
        <v>199</v>
      </c>
      <c r="B63" s="51" t="s">
        <v>182</v>
      </c>
      <c r="C63" s="61" t="s">
        <v>300</v>
      </c>
      <c r="D63" s="52">
        <v>164700</v>
      </c>
      <c r="E63" s="52">
        <v>94082.45</v>
      </c>
      <c r="F63" s="52">
        <f t="shared" si="0"/>
        <v>70617.55</v>
      </c>
    </row>
    <row r="64" spans="1:6" ht="25.5">
      <c r="A64" s="48" t="s">
        <v>587</v>
      </c>
      <c r="B64" s="51" t="s">
        <v>182</v>
      </c>
      <c r="C64" s="61" t="s">
        <v>586</v>
      </c>
      <c r="D64" s="52">
        <f aca="true" t="shared" si="4" ref="D64:E66">SUM(D65)</f>
        <v>100400</v>
      </c>
      <c r="E64" s="52">
        <f t="shared" si="4"/>
        <v>100390</v>
      </c>
      <c r="F64" s="52">
        <f>SUM(D64-E64)</f>
        <v>10</v>
      </c>
    </row>
    <row r="65" spans="1:6" ht="12.75">
      <c r="A65" s="48" t="s">
        <v>183</v>
      </c>
      <c r="B65" s="51" t="s">
        <v>182</v>
      </c>
      <c r="C65" s="61" t="s">
        <v>585</v>
      </c>
      <c r="D65" s="52">
        <f t="shared" si="4"/>
        <v>100400</v>
      </c>
      <c r="E65" s="52">
        <f t="shared" si="4"/>
        <v>100390</v>
      </c>
      <c r="F65" s="52">
        <f>SUM(D65-E65)</f>
        <v>10</v>
      </c>
    </row>
    <row r="66" spans="1:6" ht="12.75">
      <c r="A66" s="48" t="s">
        <v>578</v>
      </c>
      <c r="B66" s="51" t="s">
        <v>182</v>
      </c>
      <c r="C66" s="61" t="s">
        <v>584</v>
      </c>
      <c r="D66" s="52">
        <f t="shared" si="4"/>
        <v>100400</v>
      </c>
      <c r="E66" s="52">
        <f t="shared" si="4"/>
        <v>100390</v>
      </c>
      <c r="F66" s="52">
        <f>SUM(D66-E66)</f>
        <v>10</v>
      </c>
    </row>
    <row r="67" spans="1:6" ht="12.75">
      <c r="A67" s="48" t="s">
        <v>579</v>
      </c>
      <c r="B67" s="51" t="s">
        <v>182</v>
      </c>
      <c r="C67" s="61" t="s">
        <v>583</v>
      </c>
      <c r="D67" s="52">
        <v>100400</v>
      </c>
      <c r="E67" s="52">
        <v>100390</v>
      </c>
      <c r="F67" s="52">
        <f>SUM(D67-E67)</f>
        <v>10</v>
      </c>
    </row>
    <row r="68" spans="1:6" ht="12.75">
      <c r="A68" s="48" t="s">
        <v>177</v>
      </c>
      <c r="B68" s="51" t="s">
        <v>182</v>
      </c>
      <c r="C68" s="61" t="s">
        <v>438</v>
      </c>
      <c r="D68" s="52">
        <f aca="true" t="shared" si="5" ref="D68:E70">SUM(D69)</f>
        <v>2800</v>
      </c>
      <c r="E68" s="52">
        <f t="shared" si="5"/>
        <v>0</v>
      </c>
      <c r="F68" s="52">
        <f t="shared" si="0"/>
        <v>2800</v>
      </c>
    </row>
    <row r="69" spans="1:6" ht="12.75">
      <c r="A69" s="48" t="s">
        <v>183</v>
      </c>
      <c r="B69" s="51" t="s">
        <v>182</v>
      </c>
      <c r="C69" s="61" t="s">
        <v>439</v>
      </c>
      <c r="D69" s="52">
        <f t="shared" si="5"/>
        <v>2800</v>
      </c>
      <c r="E69" s="52">
        <f t="shared" si="5"/>
        <v>0</v>
      </c>
      <c r="F69" s="52">
        <f t="shared" si="0"/>
        <v>2800</v>
      </c>
    </row>
    <row r="70" spans="1:6" ht="12.75">
      <c r="A70" s="48" t="s">
        <v>105</v>
      </c>
      <c r="B70" s="51" t="s">
        <v>182</v>
      </c>
      <c r="C70" s="61" t="s">
        <v>440</v>
      </c>
      <c r="D70" s="52">
        <f t="shared" si="5"/>
        <v>2800</v>
      </c>
      <c r="E70" s="52">
        <f t="shared" si="5"/>
        <v>0</v>
      </c>
      <c r="F70" s="52">
        <f t="shared" si="0"/>
        <v>2800</v>
      </c>
    </row>
    <row r="71" spans="1:6" ht="25.5">
      <c r="A71" s="48" t="s">
        <v>106</v>
      </c>
      <c r="B71" s="51" t="s">
        <v>182</v>
      </c>
      <c r="C71" s="61" t="s">
        <v>441</v>
      </c>
      <c r="D71" s="52">
        <v>2800</v>
      </c>
      <c r="E71" s="52">
        <v>0</v>
      </c>
      <c r="F71" s="52">
        <f t="shared" si="0"/>
        <v>2800</v>
      </c>
    </row>
    <row r="72" spans="1:6" ht="25.5">
      <c r="A72" s="48" t="s">
        <v>301</v>
      </c>
      <c r="B72" s="51" t="s">
        <v>182</v>
      </c>
      <c r="C72" s="61" t="s">
        <v>302</v>
      </c>
      <c r="D72" s="52">
        <v>0</v>
      </c>
      <c r="E72" s="52">
        <v>0</v>
      </c>
      <c r="F72" s="52">
        <f aca="true" t="shared" si="6" ref="F72:F77">SUM(D72-E72)</f>
        <v>0</v>
      </c>
    </row>
    <row r="73" spans="1:6" ht="12.75">
      <c r="A73" s="48" t="s">
        <v>183</v>
      </c>
      <c r="B73" s="51" t="s">
        <v>182</v>
      </c>
      <c r="C73" s="61" t="s">
        <v>303</v>
      </c>
      <c r="D73" s="52">
        <v>0</v>
      </c>
      <c r="E73" s="52">
        <v>0</v>
      </c>
      <c r="F73" s="52">
        <f t="shared" si="6"/>
        <v>0</v>
      </c>
    </row>
    <row r="74" spans="1:6" ht="12.75">
      <c r="A74" s="48" t="s">
        <v>196</v>
      </c>
      <c r="B74" s="51" t="s">
        <v>182</v>
      </c>
      <c r="C74" s="61" t="s">
        <v>304</v>
      </c>
      <c r="D74" s="52">
        <v>0</v>
      </c>
      <c r="E74" s="52">
        <v>0</v>
      </c>
      <c r="F74" s="52">
        <f t="shared" si="6"/>
        <v>0</v>
      </c>
    </row>
    <row r="75" spans="1:6" ht="12.75">
      <c r="A75" s="48" t="s">
        <v>308</v>
      </c>
      <c r="B75" s="51" t="s">
        <v>182</v>
      </c>
      <c r="C75" s="61" t="s">
        <v>305</v>
      </c>
      <c r="D75" s="52">
        <f>SUM(D76)</f>
        <v>30000</v>
      </c>
      <c r="E75" s="52">
        <f>SUM(E76)</f>
        <v>1703.09</v>
      </c>
      <c r="F75" s="52">
        <f t="shared" si="6"/>
        <v>28296.91</v>
      </c>
    </row>
    <row r="76" spans="1:6" ht="12.75">
      <c r="A76" s="48" t="s">
        <v>183</v>
      </c>
      <c r="B76" s="51" t="s">
        <v>182</v>
      </c>
      <c r="C76" s="61" t="s">
        <v>306</v>
      </c>
      <c r="D76" s="52">
        <f>SUM(D77)</f>
        <v>30000</v>
      </c>
      <c r="E76" s="52">
        <f>SUM(E77)</f>
        <v>1703.09</v>
      </c>
      <c r="F76" s="52">
        <f t="shared" si="6"/>
        <v>28296.91</v>
      </c>
    </row>
    <row r="77" spans="1:6" ht="12.75">
      <c r="A77" s="48" t="s">
        <v>196</v>
      </c>
      <c r="B77" s="51" t="s">
        <v>182</v>
      </c>
      <c r="C77" s="61" t="s">
        <v>307</v>
      </c>
      <c r="D77" s="52">
        <v>30000</v>
      </c>
      <c r="E77" s="52">
        <v>1703.09</v>
      </c>
      <c r="F77" s="52">
        <f t="shared" si="6"/>
        <v>28296.91</v>
      </c>
    </row>
    <row r="78" spans="1:6" ht="12.75">
      <c r="A78" s="50" t="s">
        <v>109</v>
      </c>
      <c r="B78" s="51" t="s">
        <v>182</v>
      </c>
      <c r="C78" s="61" t="s">
        <v>146</v>
      </c>
      <c r="D78" s="52">
        <v>200</v>
      </c>
      <c r="E78" s="52">
        <f>SUM(E79)</f>
        <v>200</v>
      </c>
      <c r="F78" s="52">
        <f t="shared" si="0"/>
        <v>0</v>
      </c>
    </row>
    <row r="79" spans="1:6" ht="89.25">
      <c r="A79" s="50" t="s">
        <v>110</v>
      </c>
      <c r="B79" s="51" t="s">
        <v>182</v>
      </c>
      <c r="C79" s="61" t="s">
        <v>147</v>
      </c>
      <c r="D79" s="52">
        <v>200</v>
      </c>
      <c r="E79" s="52">
        <f>SUM(E80)</f>
        <v>200</v>
      </c>
      <c r="F79" s="52">
        <f t="shared" si="0"/>
        <v>0</v>
      </c>
    </row>
    <row r="80" spans="1:6" ht="255">
      <c r="A80" s="50" t="s">
        <v>102</v>
      </c>
      <c r="B80" s="51" t="s">
        <v>182</v>
      </c>
      <c r="C80" s="61" t="s">
        <v>148</v>
      </c>
      <c r="D80" s="52">
        <v>200</v>
      </c>
      <c r="E80" s="52">
        <f>SUM(E81)</f>
        <v>200</v>
      </c>
      <c r="F80" s="52">
        <f t="shared" si="0"/>
        <v>0</v>
      </c>
    </row>
    <row r="81" spans="1:6" ht="25.5">
      <c r="A81" s="48" t="s">
        <v>256</v>
      </c>
      <c r="B81" s="51" t="s">
        <v>182</v>
      </c>
      <c r="C81" s="61" t="s">
        <v>309</v>
      </c>
      <c r="D81" s="52">
        <v>200</v>
      </c>
      <c r="E81" s="52">
        <f>SUM(E82)</f>
        <v>200</v>
      </c>
      <c r="F81" s="52">
        <f t="shared" si="0"/>
        <v>0</v>
      </c>
    </row>
    <row r="82" spans="1:6" ht="12.75">
      <c r="A82" s="50" t="s">
        <v>197</v>
      </c>
      <c r="B82" s="51" t="s">
        <v>182</v>
      </c>
      <c r="C82" s="61" t="s">
        <v>310</v>
      </c>
      <c r="D82" s="52">
        <v>200</v>
      </c>
      <c r="E82" s="52">
        <f>SUM(E83)</f>
        <v>200</v>
      </c>
      <c r="F82" s="52">
        <f t="shared" si="0"/>
        <v>0</v>
      </c>
    </row>
    <row r="83" spans="1:6" ht="12.75">
      <c r="A83" s="50" t="s">
        <v>199</v>
      </c>
      <c r="B83" s="51" t="s">
        <v>182</v>
      </c>
      <c r="C83" s="61" t="s">
        <v>311</v>
      </c>
      <c r="D83" s="52">
        <v>200</v>
      </c>
      <c r="E83" s="52">
        <v>200</v>
      </c>
      <c r="F83" s="52">
        <f t="shared" si="0"/>
        <v>0</v>
      </c>
    </row>
    <row r="84" spans="1:6" ht="12.75">
      <c r="A84" s="50" t="s">
        <v>236</v>
      </c>
      <c r="B84" s="51" t="s">
        <v>182</v>
      </c>
      <c r="C84" s="61" t="s">
        <v>149</v>
      </c>
      <c r="D84" s="52">
        <f>SUM(D85+D90)</f>
        <v>293900</v>
      </c>
      <c r="E84" s="52">
        <f>SUM(E85+E90)</f>
        <v>95382.01</v>
      </c>
      <c r="F84" s="52">
        <f t="shared" si="0"/>
        <v>198517.99</v>
      </c>
    </row>
    <row r="85" spans="1:6" ht="12.75">
      <c r="A85" s="50"/>
      <c r="B85" s="51" t="s">
        <v>182</v>
      </c>
      <c r="C85" s="61" t="s">
        <v>611</v>
      </c>
      <c r="D85" s="52">
        <f aca="true" t="shared" si="7" ref="D85:F88">SUM(D86)</f>
        <v>91700</v>
      </c>
      <c r="E85" s="52">
        <f t="shared" si="7"/>
        <v>1809.61</v>
      </c>
      <c r="F85" s="52">
        <f t="shared" si="7"/>
        <v>89890.39</v>
      </c>
    </row>
    <row r="86" spans="1:6" ht="12.75">
      <c r="A86" s="50"/>
      <c r="B86" s="51" t="s">
        <v>182</v>
      </c>
      <c r="C86" s="61" t="s">
        <v>612</v>
      </c>
      <c r="D86" s="52">
        <f t="shared" si="7"/>
        <v>91700</v>
      </c>
      <c r="E86" s="52">
        <f t="shared" si="7"/>
        <v>1809.61</v>
      </c>
      <c r="F86" s="52">
        <f t="shared" si="7"/>
        <v>89890.39</v>
      </c>
    </row>
    <row r="87" spans="1:6" ht="12.75">
      <c r="A87" s="50"/>
      <c r="B87" s="51" t="s">
        <v>182</v>
      </c>
      <c r="C87" s="61" t="s">
        <v>613</v>
      </c>
      <c r="D87" s="52">
        <f t="shared" si="7"/>
        <v>91700</v>
      </c>
      <c r="E87" s="52">
        <f t="shared" si="7"/>
        <v>1809.61</v>
      </c>
      <c r="F87" s="52">
        <f t="shared" si="7"/>
        <v>89890.39</v>
      </c>
    </row>
    <row r="88" spans="1:6" ht="12.75">
      <c r="A88" s="50"/>
      <c r="B88" s="51" t="s">
        <v>182</v>
      </c>
      <c r="C88" s="61" t="s">
        <v>614</v>
      </c>
      <c r="D88" s="52">
        <f t="shared" si="7"/>
        <v>91700</v>
      </c>
      <c r="E88" s="52">
        <f t="shared" si="7"/>
        <v>1809.61</v>
      </c>
      <c r="F88" s="52">
        <f t="shared" si="7"/>
        <v>89890.39</v>
      </c>
    </row>
    <row r="89" spans="1:6" ht="12.75">
      <c r="A89" s="50"/>
      <c r="B89" s="51" t="s">
        <v>182</v>
      </c>
      <c r="C89" s="61" t="s">
        <v>615</v>
      </c>
      <c r="D89" s="52">
        <v>91700</v>
      </c>
      <c r="E89" s="52">
        <v>1809.61</v>
      </c>
      <c r="F89" s="52">
        <f t="shared" si="0"/>
        <v>89890.39</v>
      </c>
    </row>
    <row r="90" spans="1:6" ht="12.75">
      <c r="A90" s="48" t="s">
        <v>83</v>
      </c>
      <c r="B90" s="51" t="s">
        <v>182</v>
      </c>
      <c r="C90" s="61" t="s">
        <v>312</v>
      </c>
      <c r="D90" s="52">
        <f>SUM(D91+D96+D101+D115+D119)</f>
        <v>202200</v>
      </c>
      <c r="E90" s="52">
        <f>SUM(E91+E96+E101+E115+E119)</f>
        <v>93572.4</v>
      </c>
      <c r="F90" s="52">
        <f t="shared" si="0"/>
        <v>108627.6</v>
      </c>
    </row>
    <row r="91" spans="1:6" ht="63.75">
      <c r="A91" s="62" t="s">
        <v>557</v>
      </c>
      <c r="B91" s="51" t="s">
        <v>182</v>
      </c>
      <c r="C91" s="61" t="s">
        <v>552</v>
      </c>
      <c r="D91" s="52">
        <f aca="true" t="shared" si="8" ref="D91:E94">SUM(D92)</f>
        <v>20000</v>
      </c>
      <c r="E91" s="52">
        <f t="shared" si="8"/>
        <v>15450</v>
      </c>
      <c r="F91" s="52">
        <f aca="true" t="shared" si="9" ref="F91:F100">SUM(D91-E91)</f>
        <v>4550</v>
      </c>
    </row>
    <row r="92" spans="1:6" ht="25.5">
      <c r="A92" s="62" t="s">
        <v>313</v>
      </c>
      <c r="B92" s="51" t="s">
        <v>182</v>
      </c>
      <c r="C92" s="61" t="s">
        <v>553</v>
      </c>
      <c r="D92" s="52">
        <f t="shared" si="8"/>
        <v>20000</v>
      </c>
      <c r="E92" s="52">
        <f t="shared" si="8"/>
        <v>15450</v>
      </c>
      <c r="F92" s="52">
        <f t="shared" si="9"/>
        <v>4550</v>
      </c>
    </row>
    <row r="93" spans="1:6" ht="12.75">
      <c r="A93" s="62" t="s">
        <v>183</v>
      </c>
      <c r="B93" s="51" t="s">
        <v>182</v>
      </c>
      <c r="C93" s="61" t="s">
        <v>554</v>
      </c>
      <c r="D93" s="52">
        <f t="shared" si="8"/>
        <v>20000</v>
      </c>
      <c r="E93" s="52">
        <f t="shared" si="8"/>
        <v>15450</v>
      </c>
      <c r="F93" s="52">
        <f t="shared" si="9"/>
        <v>4550</v>
      </c>
    </row>
    <row r="94" spans="1:6" ht="12.75">
      <c r="A94" s="62" t="s">
        <v>184</v>
      </c>
      <c r="B94" s="51" t="s">
        <v>182</v>
      </c>
      <c r="C94" s="61" t="s">
        <v>555</v>
      </c>
      <c r="D94" s="52">
        <f t="shared" si="8"/>
        <v>20000</v>
      </c>
      <c r="E94" s="52">
        <f t="shared" si="8"/>
        <v>15450</v>
      </c>
      <c r="F94" s="52">
        <f t="shared" si="9"/>
        <v>4550</v>
      </c>
    </row>
    <row r="95" spans="1:6" ht="12.75">
      <c r="A95" s="62" t="s">
        <v>195</v>
      </c>
      <c r="B95" s="51" t="s">
        <v>182</v>
      </c>
      <c r="C95" s="61" t="s">
        <v>556</v>
      </c>
      <c r="D95" s="52">
        <v>20000</v>
      </c>
      <c r="E95" s="52">
        <v>15450</v>
      </c>
      <c r="F95" s="52">
        <f t="shared" si="9"/>
        <v>4550</v>
      </c>
    </row>
    <row r="96" spans="1:6" ht="64.5" customHeight="1">
      <c r="A96" s="62" t="s">
        <v>557</v>
      </c>
      <c r="B96" s="51" t="s">
        <v>182</v>
      </c>
      <c r="C96" s="61" t="s">
        <v>314</v>
      </c>
      <c r="D96" s="52">
        <f aca="true" t="shared" si="10" ref="D96:E98">SUM(D97)</f>
        <v>6200</v>
      </c>
      <c r="E96" s="52">
        <f t="shared" si="10"/>
        <v>6181</v>
      </c>
      <c r="F96" s="52">
        <f t="shared" si="9"/>
        <v>19</v>
      </c>
    </row>
    <row r="97" spans="1:6" ht="25.5">
      <c r="A97" s="62" t="s">
        <v>313</v>
      </c>
      <c r="B97" s="51" t="s">
        <v>182</v>
      </c>
      <c r="C97" s="61" t="s">
        <v>315</v>
      </c>
      <c r="D97" s="52">
        <f t="shared" si="10"/>
        <v>6200</v>
      </c>
      <c r="E97" s="52">
        <f t="shared" si="10"/>
        <v>6181</v>
      </c>
      <c r="F97" s="52">
        <f t="shared" si="9"/>
        <v>19</v>
      </c>
    </row>
    <row r="98" spans="1:6" ht="12.75">
      <c r="A98" s="62" t="s">
        <v>183</v>
      </c>
      <c r="B98" s="51" t="s">
        <v>182</v>
      </c>
      <c r="C98" s="61" t="s">
        <v>316</v>
      </c>
      <c r="D98" s="52">
        <f t="shared" si="10"/>
        <v>6200</v>
      </c>
      <c r="E98" s="52">
        <f t="shared" si="10"/>
        <v>6181</v>
      </c>
      <c r="F98" s="52">
        <f t="shared" si="9"/>
        <v>19</v>
      </c>
    </row>
    <row r="99" spans="1:6" ht="12.75" customHeight="1">
      <c r="A99" s="62" t="s">
        <v>184</v>
      </c>
      <c r="B99" s="51" t="s">
        <v>182</v>
      </c>
      <c r="C99" s="61" t="s">
        <v>318</v>
      </c>
      <c r="D99" s="52">
        <f>SUM(D100)</f>
        <v>6200</v>
      </c>
      <c r="E99" s="52">
        <f>SUM(E100)</f>
        <v>6181</v>
      </c>
      <c r="F99" s="52">
        <f t="shared" si="9"/>
        <v>19</v>
      </c>
    </row>
    <row r="100" spans="1:6" ht="12.75" customHeight="1">
      <c r="A100" s="62" t="s">
        <v>195</v>
      </c>
      <c r="B100" s="51" t="s">
        <v>182</v>
      </c>
      <c r="C100" s="61" t="s">
        <v>317</v>
      </c>
      <c r="D100" s="52">
        <v>6200</v>
      </c>
      <c r="E100" s="52">
        <v>6181</v>
      </c>
      <c r="F100" s="52">
        <f t="shared" si="9"/>
        <v>19</v>
      </c>
    </row>
    <row r="101" spans="1:6" ht="53.25" customHeight="1">
      <c r="A101" s="63" t="s">
        <v>558</v>
      </c>
      <c r="B101" s="51" t="s">
        <v>182</v>
      </c>
      <c r="C101" s="61" t="s">
        <v>320</v>
      </c>
      <c r="D101" s="52">
        <f>SUM(D102+D107+D112)</f>
        <v>175000</v>
      </c>
      <c r="E101" s="52">
        <f>SUM(E102+E107+E112)</f>
        <v>71941.4</v>
      </c>
      <c r="F101" s="52">
        <f aca="true" t="shared" si="11" ref="F101:F111">SUM(D101-E101)</f>
        <v>103058.6</v>
      </c>
    </row>
    <row r="102" spans="1:6" ht="24.75" customHeight="1">
      <c r="A102" s="63" t="s">
        <v>271</v>
      </c>
      <c r="B102" s="51" t="s">
        <v>182</v>
      </c>
      <c r="C102" s="61" t="s">
        <v>321</v>
      </c>
      <c r="D102" s="52">
        <f>SUM(D103)</f>
        <v>150000</v>
      </c>
      <c r="E102" s="52">
        <f>SUM(E103)</f>
        <v>66941.4</v>
      </c>
      <c r="F102" s="52">
        <f t="shared" si="11"/>
        <v>83058.6</v>
      </c>
    </row>
    <row r="103" spans="1:6" ht="12.75">
      <c r="A103" s="63" t="s">
        <v>183</v>
      </c>
      <c r="B103" s="51" t="s">
        <v>182</v>
      </c>
      <c r="C103" s="61" t="s">
        <v>322</v>
      </c>
      <c r="D103" s="52">
        <f>SUM(D104)</f>
        <v>150000</v>
      </c>
      <c r="E103" s="52">
        <f>SUM(E104)</f>
        <v>66941.4</v>
      </c>
      <c r="F103" s="52">
        <f t="shared" si="11"/>
        <v>83058.6</v>
      </c>
    </row>
    <row r="104" spans="1:6" ht="12.75">
      <c r="A104" s="62" t="s">
        <v>184</v>
      </c>
      <c r="B104" s="51" t="s">
        <v>182</v>
      </c>
      <c r="C104" s="61" t="s">
        <v>323</v>
      </c>
      <c r="D104" s="52">
        <f>SUM(D106+D105)</f>
        <v>150000</v>
      </c>
      <c r="E104" s="52">
        <f>SUM(E106+E105)</f>
        <v>66941.4</v>
      </c>
      <c r="F104" s="52">
        <f t="shared" si="11"/>
        <v>83058.6</v>
      </c>
    </row>
    <row r="105" spans="1:6" ht="12.75">
      <c r="A105" s="63" t="s">
        <v>191</v>
      </c>
      <c r="B105" s="51" t="s">
        <v>182</v>
      </c>
      <c r="C105" s="61" t="s">
        <v>324</v>
      </c>
      <c r="D105" s="52">
        <v>2400</v>
      </c>
      <c r="E105" s="52">
        <v>2399.4</v>
      </c>
      <c r="F105" s="52">
        <f t="shared" si="11"/>
        <v>0.599999999999909</v>
      </c>
    </row>
    <row r="106" spans="1:6" ht="12.75" customHeight="1">
      <c r="A106" s="62" t="s">
        <v>195</v>
      </c>
      <c r="B106" s="51" t="s">
        <v>182</v>
      </c>
      <c r="C106" s="61" t="s">
        <v>325</v>
      </c>
      <c r="D106" s="52">
        <v>147600</v>
      </c>
      <c r="E106" s="52">
        <v>64542</v>
      </c>
      <c r="F106" s="52">
        <f t="shared" si="11"/>
        <v>83058</v>
      </c>
    </row>
    <row r="107" spans="1:6" ht="25.5">
      <c r="A107" s="48" t="s">
        <v>256</v>
      </c>
      <c r="B107" s="51" t="s">
        <v>182</v>
      </c>
      <c r="C107" s="61" t="s">
        <v>326</v>
      </c>
      <c r="D107" s="52">
        <f>SUM(D108)</f>
        <v>20000</v>
      </c>
      <c r="E107" s="52">
        <f>SUM(E108)</f>
        <v>0</v>
      </c>
      <c r="F107" s="52">
        <f t="shared" si="11"/>
        <v>20000</v>
      </c>
    </row>
    <row r="108" spans="1:6" ht="12.75">
      <c r="A108" s="48" t="s">
        <v>183</v>
      </c>
      <c r="B108" s="51" t="s">
        <v>182</v>
      </c>
      <c r="C108" s="61" t="s">
        <v>327</v>
      </c>
      <c r="D108" s="52">
        <f>SUM(D109)</f>
        <v>20000</v>
      </c>
      <c r="E108" s="52">
        <f>SUM(E109)</f>
        <v>0</v>
      </c>
      <c r="F108" s="52">
        <f t="shared" si="11"/>
        <v>20000</v>
      </c>
    </row>
    <row r="109" spans="1:6" ht="12.75">
      <c r="A109" s="48" t="s">
        <v>184</v>
      </c>
      <c r="B109" s="51" t="s">
        <v>182</v>
      </c>
      <c r="C109" s="61" t="s">
        <v>328</v>
      </c>
      <c r="D109" s="52">
        <f>SUM(D111)</f>
        <v>20000</v>
      </c>
      <c r="E109" s="52">
        <f>SUM(E111)</f>
        <v>0</v>
      </c>
      <c r="F109" s="52">
        <f t="shared" si="11"/>
        <v>20000</v>
      </c>
    </row>
    <row r="110" spans="1:6" ht="12.75">
      <c r="A110" s="48" t="s">
        <v>185</v>
      </c>
      <c r="B110" s="51" t="s">
        <v>182</v>
      </c>
      <c r="C110" s="61" t="s">
        <v>329</v>
      </c>
      <c r="D110" s="52">
        <v>0</v>
      </c>
      <c r="E110" s="52">
        <v>0</v>
      </c>
      <c r="F110" s="52">
        <f t="shared" si="11"/>
        <v>0</v>
      </c>
    </row>
    <row r="111" spans="1:6" ht="12.75">
      <c r="A111" s="48" t="s">
        <v>195</v>
      </c>
      <c r="B111" s="51" t="s">
        <v>182</v>
      </c>
      <c r="C111" s="61" t="s">
        <v>319</v>
      </c>
      <c r="D111" s="52">
        <v>20000</v>
      </c>
      <c r="E111" s="52">
        <v>0</v>
      </c>
      <c r="F111" s="52">
        <f t="shared" si="11"/>
        <v>20000</v>
      </c>
    </row>
    <row r="112" spans="1:6" ht="12.75" customHeight="1">
      <c r="A112" s="48" t="s">
        <v>308</v>
      </c>
      <c r="B112" s="51" t="s">
        <v>182</v>
      </c>
      <c r="C112" s="61" t="s">
        <v>330</v>
      </c>
      <c r="D112" s="52">
        <v>5000</v>
      </c>
      <c r="E112" s="52">
        <f>SUM(E113)</f>
        <v>5000</v>
      </c>
      <c r="F112" s="52">
        <f aca="true" t="shared" si="12" ref="F112:F118">SUM(D112-E112)</f>
        <v>0</v>
      </c>
    </row>
    <row r="113" spans="1:6" ht="12.75" customHeight="1">
      <c r="A113" s="48" t="s">
        <v>183</v>
      </c>
      <c r="B113" s="51" t="s">
        <v>182</v>
      </c>
      <c r="C113" s="61" t="s">
        <v>331</v>
      </c>
      <c r="D113" s="52">
        <v>5000</v>
      </c>
      <c r="E113" s="52">
        <f>SUM(E114)</f>
        <v>5000</v>
      </c>
      <c r="F113" s="52">
        <f t="shared" si="12"/>
        <v>0</v>
      </c>
    </row>
    <row r="114" spans="1:6" ht="12.75">
      <c r="A114" s="48" t="s">
        <v>196</v>
      </c>
      <c r="B114" s="51" t="s">
        <v>182</v>
      </c>
      <c r="C114" s="61" t="s">
        <v>332</v>
      </c>
      <c r="D114" s="52">
        <v>5000</v>
      </c>
      <c r="E114" s="52">
        <v>5000</v>
      </c>
      <c r="F114" s="52">
        <f t="shared" si="12"/>
        <v>0</v>
      </c>
    </row>
    <row r="115" spans="1:6" ht="51">
      <c r="A115" s="48" t="s">
        <v>559</v>
      </c>
      <c r="B115" s="51" t="s">
        <v>182</v>
      </c>
      <c r="C115" s="61" t="s">
        <v>333</v>
      </c>
      <c r="D115" s="52">
        <f>SUM(D116)</f>
        <v>1000</v>
      </c>
      <c r="E115" s="52">
        <v>0</v>
      </c>
      <c r="F115" s="52">
        <f t="shared" si="12"/>
        <v>1000</v>
      </c>
    </row>
    <row r="116" spans="1:6" ht="25.5">
      <c r="A116" s="48" t="s">
        <v>256</v>
      </c>
      <c r="B116" s="51" t="s">
        <v>182</v>
      </c>
      <c r="C116" s="61" t="s">
        <v>334</v>
      </c>
      <c r="D116" s="52">
        <f>SUM(D117)</f>
        <v>1000</v>
      </c>
      <c r="E116" s="52">
        <v>0</v>
      </c>
      <c r="F116" s="52">
        <f t="shared" si="12"/>
        <v>1000</v>
      </c>
    </row>
    <row r="117" spans="1:6" ht="12.75">
      <c r="A117" s="48" t="s">
        <v>197</v>
      </c>
      <c r="B117" s="51" t="s">
        <v>182</v>
      </c>
      <c r="C117" s="61" t="s">
        <v>335</v>
      </c>
      <c r="D117" s="52">
        <f>SUM(D118)</f>
        <v>1000</v>
      </c>
      <c r="E117" s="52">
        <v>0</v>
      </c>
      <c r="F117" s="52">
        <f t="shared" si="12"/>
        <v>1000</v>
      </c>
    </row>
    <row r="118" spans="1:6" ht="12.75">
      <c r="A118" s="48" t="s">
        <v>199</v>
      </c>
      <c r="B118" s="51" t="s">
        <v>182</v>
      </c>
      <c r="C118" s="61" t="s">
        <v>336</v>
      </c>
      <c r="D118" s="52">
        <v>1000</v>
      </c>
      <c r="E118" s="52">
        <v>0</v>
      </c>
      <c r="F118" s="52">
        <f t="shared" si="12"/>
        <v>1000</v>
      </c>
    </row>
    <row r="119" spans="1:6" ht="63.75">
      <c r="A119" s="62" t="s">
        <v>565</v>
      </c>
      <c r="B119" s="51" t="s">
        <v>182</v>
      </c>
      <c r="C119" s="61" t="s">
        <v>560</v>
      </c>
      <c r="D119" s="52">
        <f aca="true" t="shared" si="13" ref="D119:E121">SUM(D120)</f>
        <v>0</v>
      </c>
      <c r="E119" s="52">
        <f t="shared" si="13"/>
        <v>0</v>
      </c>
      <c r="F119" s="52">
        <f>SUM(D119-E119)</f>
        <v>0</v>
      </c>
    </row>
    <row r="120" spans="1:6" ht="25.5">
      <c r="A120" s="62" t="s">
        <v>313</v>
      </c>
      <c r="B120" s="51" t="s">
        <v>182</v>
      </c>
      <c r="C120" s="61" t="s">
        <v>561</v>
      </c>
      <c r="D120" s="52">
        <f t="shared" si="13"/>
        <v>0</v>
      </c>
      <c r="E120" s="52">
        <f t="shared" si="13"/>
        <v>0</v>
      </c>
      <c r="F120" s="52">
        <f>SUM(D120-E120)</f>
        <v>0</v>
      </c>
    </row>
    <row r="121" spans="1:6" ht="12.75">
      <c r="A121" s="62" t="s">
        <v>183</v>
      </c>
      <c r="B121" s="51" t="s">
        <v>182</v>
      </c>
      <c r="C121" s="61" t="s">
        <v>562</v>
      </c>
      <c r="D121" s="52">
        <f t="shared" si="13"/>
        <v>0</v>
      </c>
      <c r="E121" s="52">
        <f t="shared" si="13"/>
        <v>0</v>
      </c>
      <c r="F121" s="52">
        <f>SUM(D121-E121)</f>
        <v>0</v>
      </c>
    </row>
    <row r="122" spans="1:6" ht="12.75">
      <c r="A122" s="62" t="s">
        <v>184</v>
      </c>
      <c r="B122" s="51" t="s">
        <v>182</v>
      </c>
      <c r="C122" s="61" t="s">
        <v>563</v>
      </c>
      <c r="D122" s="52">
        <f>SUM(D123)</f>
        <v>0</v>
      </c>
      <c r="E122" s="52">
        <f>SUM(E123)</f>
        <v>0</v>
      </c>
      <c r="F122" s="52">
        <f>SUM(D122-E122)</f>
        <v>0</v>
      </c>
    </row>
    <row r="123" spans="1:6" ht="12.75">
      <c r="A123" s="62" t="s">
        <v>195</v>
      </c>
      <c r="B123" s="51" t="s">
        <v>182</v>
      </c>
      <c r="C123" s="61" t="s">
        <v>564</v>
      </c>
      <c r="D123" s="52">
        <v>0</v>
      </c>
      <c r="E123" s="52">
        <v>0</v>
      </c>
      <c r="F123" s="52">
        <f>SUM(D123-E123)</f>
        <v>0</v>
      </c>
    </row>
    <row r="124" spans="1:6" ht="12.75">
      <c r="A124" s="50" t="s">
        <v>163</v>
      </c>
      <c r="B124" s="51" t="s">
        <v>182</v>
      </c>
      <c r="C124" s="61" t="s">
        <v>150</v>
      </c>
      <c r="D124" s="52">
        <f aca="true" t="shared" si="14" ref="D124:D129">SUM(D125)</f>
        <v>149300</v>
      </c>
      <c r="E124" s="59">
        <f aca="true" t="shared" si="15" ref="E124:E129">SUM(E125)</f>
        <v>63933.55</v>
      </c>
      <c r="F124" s="52">
        <f aca="true" t="shared" si="16" ref="F124:F146">SUM(D124-E124)</f>
        <v>85366.45</v>
      </c>
    </row>
    <row r="125" spans="1:6" ht="12.75">
      <c r="A125" s="48" t="s">
        <v>171</v>
      </c>
      <c r="B125" s="51" t="s">
        <v>182</v>
      </c>
      <c r="C125" s="61" t="s">
        <v>151</v>
      </c>
      <c r="D125" s="52">
        <f t="shared" si="14"/>
        <v>149300</v>
      </c>
      <c r="E125" s="59">
        <f t="shared" si="15"/>
        <v>63933.55</v>
      </c>
      <c r="F125" s="52">
        <f t="shared" si="16"/>
        <v>85366.45</v>
      </c>
    </row>
    <row r="126" spans="1:6" ht="25.5">
      <c r="A126" s="48" t="s">
        <v>108</v>
      </c>
      <c r="B126" s="51" t="s">
        <v>182</v>
      </c>
      <c r="C126" s="61" t="s">
        <v>152</v>
      </c>
      <c r="D126" s="52">
        <f t="shared" si="14"/>
        <v>149300</v>
      </c>
      <c r="E126" s="59">
        <f t="shared" si="15"/>
        <v>63933.55</v>
      </c>
      <c r="F126" s="52">
        <f t="shared" si="16"/>
        <v>85366.45</v>
      </c>
    </row>
    <row r="127" spans="1:6" ht="25.5">
      <c r="A127" s="48" t="s">
        <v>172</v>
      </c>
      <c r="B127" s="51" t="s">
        <v>182</v>
      </c>
      <c r="C127" s="61" t="s">
        <v>153</v>
      </c>
      <c r="D127" s="52">
        <f t="shared" si="14"/>
        <v>149300</v>
      </c>
      <c r="E127" s="59">
        <f t="shared" si="15"/>
        <v>63933.55</v>
      </c>
      <c r="F127" s="52">
        <f t="shared" si="16"/>
        <v>85366.45</v>
      </c>
    </row>
    <row r="128" spans="1:6" ht="12.75">
      <c r="A128" s="48" t="s">
        <v>260</v>
      </c>
      <c r="B128" s="51" t="s">
        <v>182</v>
      </c>
      <c r="C128" s="61" t="s">
        <v>341</v>
      </c>
      <c r="D128" s="52">
        <f t="shared" si="14"/>
        <v>149300</v>
      </c>
      <c r="E128" s="59">
        <f t="shared" si="15"/>
        <v>63933.55</v>
      </c>
      <c r="F128" s="52">
        <f t="shared" si="16"/>
        <v>85366.45</v>
      </c>
    </row>
    <row r="129" spans="1:6" ht="12.75">
      <c r="A129" s="50" t="s">
        <v>183</v>
      </c>
      <c r="B129" s="51" t="s">
        <v>182</v>
      </c>
      <c r="C129" s="61" t="s">
        <v>340</v>
      </c>
      <c r="D129" s="52">
        <f t="shared" si="14"/>
        <v>149300</v>
      </c>
      <c r="E129" s="59">
        <f t="shared" si="15"/>
        <v>63933.55</v>
      </c>
      <c r="F129" s="52">
        <f t="shared" si="16"/>
        <v>85366.45</v>
      </c>
    </row>
    <row r="130" spans="1:6" ht="25.5">
      <c r="A130" s="50" t="s">
        <v>187</v>
      </c>
      <c r="B130" s="51" t="s">
        <v>182</v>
      </c>
      <c r="C130" s="61" t="s">
        <v>339</v>
      </c>
      <c r="D130" s="52">
        <f>SUM(D131+D132)</f>
        <v>149300</v>
      </c>
      <c r="E130" s="59">
        <f>SUM(E131+E132)</f>
        <v>63933.55</v>
      </c>
      <c r="F130" s="52">
        <f t="shared" si="16"/>
        <v>85366.45</v>
      </c>
    </row>
    <row r="131" spans="1:6" ht="12.75">
      <c r="A131" s="50" t="s">
        <v>188</v>
      </c>
      <c r="B131" s="51" t="s">
        <v>182</v>
      </c>
      <c r="C131" s="61" t="s">
        <v>338</v>
      </c>
      <c r="D131" s="52">
        <v>114700</v>
      </c>
      <c r="E131" s="59">
        <v>50715</v>
      </c>
      <c r="F131" s="52">
        <f t="shared" si="16"/>
        <v>63985</v>
      </c>
    </row>
    <row r="132" spans="1:6" ht="12.75">
      <c r="A132" s="50" t="s">
        <v>190</v>
      </c>
      <c r="B132" s="51" t="s">
        <v>182</v>
      </c>
      <c r="C132" s="61" t="s">
        <v>337</v>
      </c>
      <c r="D132" s="52">
        <v>34600</v>
      </c>
      <c r="E132" s="59">
        <v>13218.55</v>
      </c>
      <c r="F132" s="52">
        <f t="shared" si="16"/>
        <v>21381.45</v>
      </c>
    </row>
    <row r="133" spans="1:6" ht="25.5">
      <c r="A133" s="48" t="s">
        <v>186</v>
      </c>
      <c r="B133" s="51" t="s">
        <v>182</v>
      </c>
      <c r="C133" s="61" t="s">
        <v>155</v>
      </c>
      <c r="D133" s="52">
        <f>SUM(D134)</f>
        <v>131100</v>
      </c>
      <c r="E133" s="59">
        <f>SUM(E134)</f>
        <v>4680</v>
      </c>
      <c r="F133" s="52">
        <f t="shared" si="16"/>
        <v>126420</v>
      </c>
    </row>
    <row r="134" spans="1:6" ht="38.25">
      <c r="A134" s="48" t="s">
        <v>0</v>
      </c>
      <c r="B134" s="51" t="s">
        <v>182</v>
      </c>
      <c r="C134" s="61" t="s">
        <v>154</v>
      </c>
      <c r="D134" s="52">
        <f>SUM(D136)</f>
        <v>131100</v>
      </c>
      <c r="E134" s="59">
        <f>SUM(E135)</f>
        <v>4680</v>
      </c>
      <c r="F134" s="52">
        <f t="shared" si="16"/>
        <v>126420</v>
      </c>
    </row>
    <row r="135" spans="1:6" ht="12.75">
      <c r="A135" s="48" t="s">
        <v>158</v>
      </c>
      <c r="B135" s="51" t="s">
        <v>182</v>
      </c>
      <c r="C135" s="61" t="s">
        <v>156</v>
      </c>
      <c r="D135" s="52">
        <f>SUM(D136)</f>
        <v>131100</v>
      </c>
      <c r="E135" s="59">
        <f>SUM(E136)</f>
        <v>4680</v>
      </c>
      <c r="F135" s="52">
        <f t="shared" si="16"/>
        <v>126420</v>
      </c>
    </row>
    <row r="136" spans="1:6" ht="63.75">
      <c r="A136" s="48" t="s">
        <v>342</v>
      </c>
      <c r="B136" s="51" t="s">
        <v>182</v>
      </c>
      <c r="C136" s="61" t="s">
        <v>157</v>
      </c>
      <c r="D136" s="52">
        <f>SUM(D137+D143)</f>
        <v>131100</v>
      </c>
      <c r="E136" s="59">
        <f>SUM(E137+E143)</f>
        <v>4680</v>
      </c>
      <c r="F136" s="52">
        <f t="shared" si="16"/>
        <v>126420</v>
      </c>
    </row>
    <row r="137" spans="1:6" ht="25.5">
      <c r="A137" s="48" t="s">
        <v>256</v>
      </c>
      <c r="B137" s="51" t="s">
        <v>182</v>
      </c>
      <c r="C137" s="61" t="s">
        <v>343</v>
      </c>
      <c r="D137" s="52">
        <f>SUM(D138+D141)</f>
        <v>19000</v>
      </c>
      <c r="E137" s="59">
        <f>SUM(E138+E141)</f>
        <v>4680</v>
      </c>
      <c r="F137" s="52">
        <f t="shared" si="16"/>
        <v>14320</v>
      </c>
    </row>
    <row r="138" spans="1:6" ht="12.75">
      <c r="A138" s="50" t="s">
        <v>183</v>
      </c>
      <c r="B138" s="51" t="s">
        <v>182</v>
      </c>
      <c r="C138" s="61" t="s">
        <v>344</v>
      </c>
      <c r="D138" s="52">
        <f>SUM(D139)</f>
        <v>6300</v>
      </c>
      <c r="E138" s="59">
        <f>SUM(E139)</f>
        <v>0</v>
      </c>
      <c r="F138" s="52">
        <f t="shared" si="16"/>
        <v>6300</v>
      </c>
    </row>
    <row r="139" spans="1:6" ht="12.75">
      <c r="A139" s="50" t="s">
        <v>184</v>
      </c>
      <c r="B139" s="51" t="s">
        <v>182</v>
      </c>
      <c r="C139" s="61" t="s">
        <v>345</v>
      </c>
      <c r="D139" s="52">
        <f>SUM(D140)</f>
        <v>6300</v>
      </c>
      <c r="E139" s="59">
        <f>SUM(E140)</f>
        <v>0</v>
      </c>
      <c r="F139" s="52">
        <f t="shared" si="16"/>
        <v>6300</v>
      </c>
    </row>
    <row r="140" spans="1:6" ht="12.75">
      <c r="A140" s="50" t="s">
        <v>195</v>
      </c>
      <c r="B140" s="51" t="s">
        <v>182</v>
      </c>
      <c r="C140" s="61" t="s">
        <v>346</v>
      </c>
      <c r="D140" s="52">
        <v>6300</v>
      </c>
      <c r="E140" s="59">
        <v>0</v>
      </c>
      <c r="F140" s="52">
        <f t="shared" si="16"/>
        <v>6300</v>
      </c>
    </row>
    <row r="141" spans="1:6" ht="12.75">
      <c r="A141" s="48" t="s">
        <v>197</v>
      </c>
      <c r="B141" s="51" t="s">
        <v>182</v>
      </c>
      <c r="C141" s="61" t="s">
        <v>347</v>
      </c>
      <c r="D141" s="52">
        <f>SUM(D142)</f>
        <v>12700</v>
      </c>
      <c r="E141" s="59">
        <f>SUM(E142)</f>
        <v>4680</v>
      </c>
      <c r="F141" s="52">
        <f>SUM(D141-E141)</f>
        <v>8020</v>
      </c>
    </row>
    <row r="142" spans="1:6" ht="12.75">
      <c r="A142" s="48" t="s">
        <v>198</v>
      </c>
      <c r="B142" s="51" t="s">
        <v>182</v>
      </c>
      <c r="C142" s="61" t="s">
        <v>348</v>
      </c>
      <c r="D142" s="52">
        <v>12700</v>
      </c>
      <c r="E142" s="59">
        <v>4680</v>
      </c>
      <c r="F142" s="52">
        <f>SUM(D142-E142)</f>
        <v>8020</v>
      </c>
    </row>
    <row r="143" spans="1:6" ht="12.75">
      <c r="A143" s="48" t="s">
        <v>177</v>
      </c>
      <c r="B143" s="51">
        <v>200</v>
      </c>
      <c r="C143" s="61" t="s">
        <v>352</v>
      </c>
      <c r="D143" s="52">
        <f aca="true" t="shared" si="17" ref="D143:E145">SUM(D144)</f>
        <v>112100</v>
      </c>
      <c r="E143" s="59">
        <f t="shared" si="17"/>
        <v>0</v>
      </c>
      <c r="F143" s="52">
        <f>SUM(D143-E143)</f>
        <v>112100</v>
      </c>
    </row>
    <row r="144" spans="1:6" ht="12.75">
      <c r="A144" s="48" t="s">
        <v>183</v>
      </c>
      <c r="B144" s="51">
        <v>200</v>
      </c>
      <c r="C144" s="61" t="s">
        <v>351</v>
      </c>
      <c r="D144" s="52">
        <f t="shared" si="17"/>
        <v>112100</v>
      </c>
      <c r="E144" s="59">
        <f t="shared" si="17"/>
        <v>0</v>
      </c>
      <c r="F144" s="52">
        <f>SUM(D144-E144)</f>
        <v>112100</v>
      </c>
    </row>
    <row r="145" spans="1:6" ht="12.75">
      <c r="A145" s="50" t="s">
        <v>105</v>
      </c>
      <c r="B145" s="51">
        <v>200</v>
      </c>
      <c r="C145" s="61" t="s">
        <v>350</v>
      </c>
      <c r="D145" s="52">
        <f t="shared" si="17"/>
        <v>112100</v>
      </c>
      <c r="E145" s="59">
        <f t="shared" si="17"/>
        <v>0</v>
      </c>
      <c r="F145" s="52">
        <f t="shared" si="16"/>
        <v>112100</v>
      </c>
    </row>
    <row r="146" spans="1:6" ht="25.5">
      <c r="A146" s="50" t="s">
        <v>106</v>
      </c>
      <c r="B146" s="51">
        <v>200</v>
      </c>
      <c r="C146" s="61" t="s">
        <v>349</v>
      </c>
      <c r="D146" s="52">
        <v>112100</v>
      </c>
      <c r="E146" s="59">
        <v>0</v>
      </c>
      <c r="F146" s="52">
        <f t="shared" si="16"/>
        <v>112100</v>
      </c>
    </row>
    <row r="147" spans="1:6" ht="12.75">
      <c r="A147" s="50" t="s">
        <v>173</v>
      </c>
      <c r="B147" s="51" t="s">
        <v>182</v>
      </c>
      <c r="C147" s="61" t="s">
        <v>159</v>
      </c>
      <c r="D147" s="52">
        <f>SUM(D148)</f>
        <v>281100</v>
      </c>
      <c r="E147" s="59">
        <f>SUM(E148)</f>
        <v>102844</v>
      </c>
      <c r="F147" s="52">
        <f aca="true" t="shared" si="18" ref="F147:F213">SUM(D147-E147)</f>
        <v>178256</v>
      </c>
    </row>
    <row r="148" spans="1:6" ht="12.75">
      <c r="A148" s="48" t="s">
        <v>354</v>
      </c>
      <c r="B148" s="51" t="s">
        <v>182</v>
      </c>
      <c r="C148" s="61" t="s">
        <v>353</v>
      </c>
      <c r="D148" s="52">
        <f>SUM(D150)</f>
        <v>281100</v>
      </c>
      <c r="E148" s="59">
        <f>SUM(E149)</f>
        <v>102844</v>
      </c>
      <c r="F148" s="52">
        <f t="shared" si="18"/>
        <v>178256</v>
      </c>
    </row>
    <row r="149" spans="1:6" ht="12.75">
      <c r="A149" s="48" t="s">
        <v>83</v>
      </c>
      <c r="B149" s="51" t="s">
        <v>182</v>
      </c>
      <c r="C149" s="61" t="s">
        <v>355</v>
      </c>
      <c r="D149" s="52">
        <f>SUM(D150)</f>
        <v>281100</v>
      </c>
      <c r="E149" s="59">
        <f>SUM(E150)</f>
        <v>102844</v>
      </c>
      <c r="F149" s="52">
        <f t="shared" si="18"/>
        <v>178256</v>
      </c>
    </row>
    <row r="150" spans="1:6" ht="51">
      <c r="A150" s="48" t="s">
        <v>356</v>
      </c>
      <c r="B150" s="51" t="s">
        <v>182</v>
      </c>
      <c r="C150" s="61" t="s">
        <v>357</v>
      </c>
      <c r="D150" s="52">
        <f>SUM(D151+D155)</f>
        <v>281100</v>
      </c>
      <c r="E150" s="59">
        <f>SUM(E151+E155)</f>
        <v>102844</v>
      </c>
      <c r="F150" s="52">
        <f t="shared" si="18"/>
        <v>178256</v>
      </c>
    </row>
    <row r="151" spans="1:6" ht="38.25">
      <c r="A151" s="48" t="s">
        <v>454</v>
      </c>
      <c r="B151" s="51" t="s">
        <v>182</v>
      </c>
      <c r="C151" s="61" t="s">
        <v>455</v>
      </c>
      <c r="D151" s="52">
        <f aca="true" t="shared" si="19" ref="D151:E153">SUM(D152)</f>
        <v>14000</v>
      </c>
      <c r="E151" s="59">
        <f t="shared" si="19"/>
        <v>14000</v>
      </c>
      <c r="F151" s="52">
        <f>SUM(D151-E151)</f>
        <v>0</v>
      </c>
    </row>
    <row r="152" spans="1:6" ht="12.75">
      <c r="A152" s="48" t="s">
        <v>183</v>
      </c>
      <c r="B152" s="51" t="s">
        <v>182</v>
      </c>
      <c r="C152" s="61" t="s">
        <v>456</v>
      </c>
      <c r="D152" s="52">
        <f t="shared" si="19"/>
        <v>14000</v>
      </c>
      <c r="E152" s="59">
        <f t="shared" si="19"/>
        <v>14000</v>
      </c>
      <c r="F152" s="52">
        <f>SUM(D152-E152)</f>
        <v>0</v>
      </c>
    </row>
    <row r="153" spans="1:6" ht="12.75">
      <c r="A153" s="48" t="s">
        <v>184</v>
      </c>
      <c r="B153" s="51" t="s">
        <v>182</v>
      </c>
      <c r="C153" s="61" t="s">
        <v>457</v>
      </c>
      <c r="D153" s="52">
        <f t="shared" si="19"/>
        <v>14000</v>
      </c>
      <c r="E153" s="59">
        <f t="shared" si="19"/>
        <v>14000</v>
      </c>
      <c r="F153" s="52">
        <f>SUM(D153-E153)</f>
        <v>0</v>
      </c>
    </row>
    <row r="154" spans="1:6" ht="12.75">
      <c r="A154" s="48" t="s">
        <v>195</v>
      </c>
      <c r="B154" s="51" t="s">
        <v>182</v>
      </c>
      <c r="C154" s="61" t="s">
        <v>458</v>
      </c>
      <c r="D154" s="52">
        <v>14000</v>
      </c>
      <c r="E154" s="59">
        <v>14000</v>
      </c>
      <c r="F154" s="52">
        <f>SUM(D154-E154)</f>
        <v>0</v>
      </c>
    </row>
    <row r="155" spans="1:6" ht="25.5">
      <c r="A155" s="48" t="s">
        <v>256</v>
      </c>
      <c r="B155" s="51">
        <v>200</v>
      </c>
      <c r="C155" s="61" t="s">
        <v>358</v>
      </c>
      <c r="D155" s="52">
        <f>SUM(D156+D160)</f>
        <v>267100</v>
      </c>
      <c r="E155" s="59">
        <f>SUM(E156)</f>
        <v>88844</v>
      </c>
      <c r="F155" s="52">
        <f t="shared" si="18"/>
        <v>178256</v>
      </c>
    </row>
    <row r="156" spans="1:6" ht="12.75">
      <c r="A156" s="50" t="s">
        <v>183</v>
      </c>
      <c r="B156" s="51" t="s">
        <v>182</v>
      </c>
      <c r="C156" s="61" t="s">
        <v>359</v>
      </c>
      <c r="D156" s="52">
        <f>SUM(D157)</f>
        <v>267100</v>
      </c>
      <c r="E156" s="59">
        <f>SUM(E157)</f>
        <v>88844</v>
      </c>
      <c r="F156" s="52">
        <f t="shared" si="18"/>
        <v>178256</v>
      </c>
    </row>
    <row r="157" spans="1:6" ht="12.75">
      <c r="A157" s="50" t="s">
        <v>184</v>
      </c>
      <c r="B157" s="51" t="s">
        <v>182</v>
      </c>
      <c r="C157" s="61" t="s">
        <v>360</v>
      </c>
      <c r="D157" s="52">
        <f>SUM(D158)</f>
        <v>267100</v>
      </c>
      <c r="E157" s="52">
        <f>SUM(E158)</f>
        <v>88844</v>
      </c>
      <c r="F157" s="52">
        <f t="shared" si="18"/>
        <v>178256</v>
      </c>
    </row>
    <row r="158" spans="1:6" ht="12.75">
      <c r="A158" s="48" t="s">
        <v>185</v>
      </c>
      <c r="B158" s="51" t="s">
        <v>182</v>
      </c>
      <c r="C158" s="61" t="s">
        <v>361</v>
      </c>
      <c r="D158" s="52">
        <v>267100</v>
      </c>
      <c r="E158" s="59">
        <v>88844</v>
      </c>
      <c r="F158" s="52">
        <f t="shared" si="18"/>
        <v>178256</v>
      </c>
    </row>
    <row r="159" spans="1:6" ht="12.75">
      <c r="A159" s="48" t="s">
        <v>195</v>
      </c>
      <c r="B159" s="51" t="s">
        <v>182</v>
      </c>
      <c r="C159" s="61" t="s">
        <v>459</v>
      </c>
      <c r="D159" s="52">
        <v>0</v>
      </c>
      <c r="E159" s="59">
        <v>0</v>
      </c>
      <c r="F159" s="52">
        <f>SUM(D159-E159)</f>
        <v>0</v>
      </c>
    </row>
    <row r="160" spans="1:6" ht="12.75">
      <c r="A160" s="48" t="s">
        <v>197</v>
      </c>
      <c r="B160" s="51" t="s">
        <v>182</v>
      </c>
      <c r="C160" s="61" t="s">
        <v>523</v>
      </c>
      <c r="D160" s="52">
        <f>SUM(D161)</f>
        <v>0</v>
      </c>
      <c r="E160" s="59">
        <f>SUM(E161)</f>
        <v>0</v>
      </c>
      <c r="F160" s="52">
        <f>SUM(D160-E160)</f>
        <v>0</v>
      </c>
    </row>
    <row r="161" spans="1:6" ht="12.75">
      <c r="A161" s="48" t="s">
        <v>198</v>
      </c>
      <c r="B161" s="51" t="s">
        <v>182</v>
      </c>
      <c r="C161" s="61" t="s">
        <v>524</v>
      </c>
      <c r="D161" s="52">
        <v>0</v>
      </c>
      <c r="E161" s="59">
        <v>0</v>
      </c>
      <c r="F161" s="52">
        <f>SUM(D161-E161)</f>
        <v>0</v>
      </c>
    </row>
    <row r="162" spans="1:6" ht="12.75">
      <c r="A162" s="50" t="s">
        <v>164</v>
      </c>
      <c r="B162" s="51" t="s">
        <v>182</v>
      </c>
      <c r="C162" s="61" t="s">
        <v>160</v>
      </c>
      <c r="D162" s="52">
        <f>SUM(D163+D187)</f>
        <v>8021700</v>
      </c>
      <c r="E162" s="59">
        <f>SUM(E163+E187)</f>
        <v>794011.9600000001</v>
      </c>
      <c r="F162" s="52">
        <f t="shared" si="18"/>
        <v>7227688.04</v>
      </c>
    </row>
    <row r="163" spans="1:6" ht="12.75">
      <c r="A163" s="50" t="s">
        <v>174</v>
      </c>
      <c r="B163" s="51" t="s">
        <v>182</v>
      </c>
      <c r="C163" s="61" t="s">
        <v>161</v>
      </c>
      <c r="D163" s="52">
        <f>SUM(D164+D169)</f>
        <v>6912000</v>
      </c>
      <c r="E163" s="52">
        <f>SUM(E164+E169)</f>
        <v>249071.51</v>
      </c>
      <c r="F163" s="52">
        <f t="shared" si="18"/>
        <v>6662928.49</v>
      </c>
    </row>
    <row r="164" spans="1:6" ht="12.75">
      <c r="A164" s="48" t="s">
        <v>594</v>
      </c>
      <c r="B164" s="51" t="s">
        <v>182</v>
      </c>
      <c r="C164" s="61" t="s">
        <v>595</v>
      </c>
      <c r="D164" s="52">
        <f aca="true" t="shared" si="20" ref="D164:E167">SUM(D165)</f>
        <v>6766800</v>
      </c>
      <c r="E164" s="52">
        <f t="shared" si="20"/>
        <v>158375.44</v>
      </c>
      <c r="F164" s="52">
        <f>SUM(D164-E164)</f>
        <v>6608424.56</v>
      </c>
    </row>
    <row r="165" spans="1:6" ht="38.25">
      <c r="A165" s="48" t="s">
        <v>597</v>
      </c>
      <c r="B165" s="51" t="s">
        <v>182</v>
      </c>
      <c r="C165" s="61" t="s">
        <v>596</v>
      </c>
      <c r="D165" s="52">
        <f t="shared" si="20"/>
        <v>6766800</v>
      </c>
      <c r="E165" s="52">
        <f t="shared" si="20"/>
        <v>158375.44</v>
      </c>
      <c r="F165" s="52">
        <f>SUM(D165-E165)</f>
        <v>6608424.56</v>
      </c>
    </row>
    <row r="166" spans="1:6" ht="39" customHeight="1">
      <c r="A166" s="48" t="s">
        <v>622</v>
      </c>
      <c r="B166" s="51" t="s">
        <v>182</v>
      </c>
      <c r="C166" s="61" t="s">
        <v>621</v>
      </c>
      <c r="D166" s="52">
        <f t="shared" si="20"/>
        <v>6766800</v>
      </c>
      <c r="E166" s="52">
        <f t="shared" si="20"/>
        <v>158375.44</v>
      </c>
      <c r="F166" s="52">
        <f>SUM(D166-E166)</f>
        <v>6608424.56</v>
      </c>
    </row>
    <row r="167" spans="1:6" ht="12.75">
      <c r="A167" s="48" t="s">
        <v>197</v>
      </c>
      <c r="B167" s="51" t="s">
        <v>182</v>
      </c>
      <c r="C167" s="61" t="s">
        <v>620</v>
      </c>
      <c r="D167" s="52">
        <f t="shared" si="20"/>
        <v>6766800</v>
      </c>
      <c r="E167" s="52">
        <f t="shared" si="20"/>
        <v>158375.44</v>
      </c>
      <c r="F167" s="52">
        <f>SUM(D167-E167)</f>
        <v>6608424.56</v>
      </c>
    </row>
    <row r="168" spans="1:6" ht="12.75">
      <c r="A168" s="48" t="s">
        <v>198</v>
      </c>
      <c r="B168" s="51" t="s">
        <v>182</v>
      </c>
      <c r="C168" s="61" t="s">
        <v>619</v>
      </c>
      <c r="D168" s="52">
        <v>6766800</v>
      </c>
      <c r="E168" s="52">
        <v>158375.44</v>
      </c>
      <c r="F168" s="52">
        <f>SUM(D168-E168)</f>
        <v>6608424.56</v>
      </c>
    </row>
    <row r="169" spans="1:6" ht="12.75">
      <c r="A169" s="48" t="s">
        <v>83</v>
      </c>
      <c r="B169" s="51" t="s">
        <v>182</v>
      </c>
      <c r="C169" s="61" t="s">
        <v>243</v>
      </c>
      <c r="D169" s="52">
        <f>SUM(D170)</f>
        <v>145200</v>
      </c>
      <c r="E169" s="52">
        <f>SUM(E170)</f>
        <v>90696.07</v>
      </c>
      <c r="F169" s="52">
        <f t="shared" si="18"/>
        <v>54503.92999999999</v>
      </c>
    </row>
    <row r="170" spans="1:6" ht="51">
      <c r="A170" s="48" t="s">
        <v>566</v>
      </c>
      <c r="B170" s="51" t="s">
        <v>182</v>
      </c>
      <c r="C170" s="61" t="s">
        <v>244</v>
      </c>
      <c r="D170" s="52">
        <f>SUM(D171+D175+D184)</f>
        <v>145200</v>
      </c>
      <c r="E170" s="52">
        <f>SUM(E171+E175+E184)</f>
        <v>90696.07</v>
      </c>
      <c r="F170" s="52">
        <f t="shared" si="18"/>
        <v>54503.92999999999</v>
      </c>
    </row>
    <row r="171" spans="1:6" ht="38.25">
      <c r="A171" s="48" t="s">
        <v>454</v>
      </c>
      <c r="B171" s="51" t="s">
        <v>182</v>
      </c>
      <c r="C171" s="61" t="s">
        <v>460</v>
      </c>
      <c r="D171" s="52">
        <f aca="true" t="shared" si="21" ref="D171:E173">SUM(D172)</f>
        <v>40000</v>
      </c>
      <c r="E171" s="52">
        <f t="shared" si="21"/>
        <v>40000</v>
      </c>
      <c r="F171" s="52">
        <f>SUM(D171-E171)</f>
        <v>0</v>
      </c>
    </row>
    <row r="172" spans="1:6" ht="12.75">
      <c r="A172" s="48" t="s">
        <v>183</v>
      </c>
      <c r="B172" s="51" t="s">
        <v>182</v>
      </c>
      <c r="C172" s="61" t="s">
        <v>461</v>
      </c>
      <c r="D172" s="52">
        <f t="shared" si="21"/>
        <v>40000</v>
      </c>
      <c r="E172" s="52">
        <f t="shared" si="21"/>
        <v>40000</v>
      </c>
      <c r="F172" s="52">
        <f>SUM(D172-E172)</f>
        <v>0</v>
      </c>
    </row>
    <row r="173" spans="1:6" ht="12.75">
      <c r="A173" s="48" t="s">
        <v>184</v>
      </c>
      <c r="B173" s="51" t="s">
        <v>182</v>
      </c>
      <c r="C173" s="61" t="s">
        <v>462</v>
      </c>
      <c r="D173" s="52">
        <f t="shared" si="21"/>
        <v>40000</v>
      </c>
      <c r="E173" s="52">
        <f t="shared" si="21"/>
        <v>40000</v>
      </c>
      <c r="F173" s="52">
        <f>SUM(D173-E173)</f>
        <v>0</v>
      </c>
    </row>
    <row r="174" spans="1:6" ht="12.75">
      <c r="A174" s="48" t="s">
        <v>195</v>
      </c>
      <c r="B174" s="51" t="s">
        <v>182</v>
      </c>
      <c r="C174" s="61" t="s">
        <v>463</v>
      </c>
      <c r="D174" s="52">
        <v>40000</v>
      </c>
      <c r="E174" s="52">
        <v>40000</v>
      </c>
      <c r="F174" s="52">
        <f>SUM(D174-E174)</f>
        <v>0</v>
      </c>
    </row>
    <row r="175" spans="1:6" ht="25.5">
      <c r="A175" s="48" t="s">
        <v>256</v>
      </c>
      <c r="B175" s="51" t="s">
        <v>182</v>
      </c>
      <c r="C175" s="61" t="s">
        <v>362</v>
      </c>
      <c r="D175" s="52">
        <f>SUM(D176+D182)</f>
        <v>100000</v>
      </c>
      <c r="E175" s="52">
        <f>SUM(E176+E182)</f>
        <v>47444.07</v>
      </c>
      <c r="F175" s="52">
        <f t="shared" si="18"/>
        <v>52555.93</v>
      </c>
    </row>
    <row r="176" spans="1:6" ht="12.75">
      <c r="A176" s="50" t="s">
        <v>183</v>
      </c>
      <c r="B176" s="51" t="s">
        <v>182</v>
      </c>
      <c r="C176" s="61" t="s">
        <v>487</v>
      </c>
      <c r="D176" s="52">
        <f>SUM(D177)</f>
        <v>100000</v>
      </c>
      <c r="E176" s="52">
        <f>SUM(E177)</f>
        <v>47444.07</v>
      </c>
      <c r="F176" s="52">
        <f aca="true" t="shared" si="22" ref="F176:F181">SUM(D176-E176)</f>
        <v>52555.93</v>
      </c>
    </row>
    <row r="177" spans="1:6" ht="12.75">
      <c r="A177" s="50" t="s">
        <v>184</v>
      </c>
      <c r="B177" s="51" t="s">
        <v>182</v>
      </c>
      <c r="C177" s="61" t="s">
        <v>488</v>
      </c>
      <c r="D177" s="52">
        <f>SUM(D178:D181)</f>
        <v>100000</v>
      </c>
      <c r="E177" s="52">
        <f>SUM(E178:E181)</f>
        <v>47444.07</v>
      </c>
      <c r="F177" s="52">
        <f t="shared" si="22"/>
        <v>52555.93</v>
      </c>
    </row>
    <row r="178" spans="1:6" ht="12.75">
      <c r="A178" s="48" t="s">
        <v>192</v>
      </c>
      <c r="B178" s="51" t="s">
        <v>182</v>
      </c>
      <c r="C178" s="61" t="s">
        <v>489</v>
      </c>
      <c r="D178" s="52">
        <v>40000</v>
      </c>
      <c r="E178" s="59">
        <v>15340.74</v>
      </c>
      <c r="F178" s="52">
        <f t="shared" si="22"/>
        <v>24659.260000000002</v>
      </c>
    </row>
    <row r="179" spans="1:6" ht="12.75">
      <c r="A179" s="48" t="s">
        <v>185</v>
      </c>
      <c r="B179" s="51" t="s">
        <v>182</v>
      </c>
      <c r="C179" s="61" t="s">
        <v>490</v>
      </c>
      <c r="D179" s="52">
        <v>60000</v>
      </c>
      <c r="E179" s="59">
        <v>32103.33</v>
      </c>
      <c r="F179" s="52">
        <f t="shared" si="22"/>
        <v>27896.67</v>
      </c>
    </row>
    <row r="180" spans="1:6" ht="12.75">
      <c r="A180" s="48" t="s">
        <v>195</v>
      </c>
      <c r="B180" s="51" t="s">
        <v>182</v>
      </c>
      <c r="C180" s="61" t="s">
        <v>491</v>
      </c>
      <c r="D180" s="52">
        <v>0</v>
      </c>
      <c r="E180" s="59">
        <v>0</v>
      </c>
      <c r="F180" s="52">
        <f t="shared" si="22"/>
        <v>0</v>
      </c>
    </row>
    <row r="181" spans="1:6" ht="12.75">
      <c r="A181" s="48" t="s">
        <v>196</v>
      </c>
      <c r="B181" s="51" t="s">
        <v>182</v>
      </c>
      <c r="C181" s="61" t="s">
        <v>492</v>
      </c>
      <c r="D181" s="52">
        <v>0</v>
      </c>
      <c r="E181" s="59">
        <v>0</v>
      </c>
      <c r="F181" s="52">
        <f t="shared" si="22"/>
        <v>0</v>
      </c>
    </row>
    <row r="182" spans="1:6" ht="12.75">
      <c r="A182" s="48" t="s">
        <v>197</v>
      </c>
      <c r="B182" s="51" t="s">
        <v>182</v>
      </c>
      <c r="C182" s="61" t="s">
        <v>493</v>
      </c>
      <c r="D182" s="52">
        <f>SUM(D183)</f>
        <v>0</v>
      </c>
      <c r="E182" s="59">
        <f>SUM(E183)</f>
        <v>0</v>
      </c>
      <c r="F182" s="52">
        <f>SUM(D182-E182)</f>
        <v>0</v>
      </c>
    </row>
    <row r="183" spans="1:6" ht="12.75">
      <c r="A183" s="48" t="s">
        <v>198</v>
      </c>
      <c r="B183" s="51" t="s">
        <v>182</v>
      </c>
      <c r="C183" s="61" t="s">
        <v>494</v>
      </c>
      <c r="D183" s="52">
        <v>0</v>
      </c>
      <c r="E183" s="59">
        <v>0</v>
      </c>
      <c r="F183" s="52">
        <f>SUM(D183-E183)</f>
        <v>0</v>
      </c>
    </row>
    <row r="184" spans="1:6" ht="25.5">
      <c r="A184" s="48" t="s">
        <v>301</v>
      </c>
      <c r="B184" s="51" t="s">
        <v>182</v>
      </c>
      <c r="C184" s="61" t="s">
        <v>495</v>
      </c>
      <c r="D184" s="52">
        <v>5200</v>
      </c>
      <c r="E184" s="59">
        <f>SUM(E185)</f>
        <v>3252</v>
      </c>
      <c r="F184" s="52">
        <f>SUM(D184-E184)</f>
        <v>1948</v>
      </c>
    </row>
    <row r="185" spans="1:6" ht="12.75">
      <c r="A185" s="48" t="s">
        <v>183</v>
      </c>
      <c r="B185" s="51" t="s">
        <v>182</v>
      </c>
      <c r="C185" s="61" t="s">
        <v>496</v>
      </c>
      <c r="D185" s="52">
        <v>5200</v>
      </c>
      <c r="E185" s="59">
        <f>SUM(E186)</f>
        <v>3252</v>
      </c>
      <c r="F185" s="52">
        <f>SUM(D185-E185)</f>
        <v>1948</v>
      </c>
    </row>
    <row r="186" spans="1:6" ht="12.75">
      <c r="A186" s="48" t="s">
        <v>196</v>
      </c>
      <c r="B186" s="51" t="s">
        <v>182</v>
      </c>
      <c r="C186" s="61" t="s">
        <v>497</v>
      </c>
      <c r="D186" s="52">
        <v>5200</v>
      </c>
      <c r="E186" s="59">
        <v>3252</v>
      </c>
      <c r="F186" s="52">
        <f>SUM(D186-E186)</f>
        <v>1948</v>
      </c>
    </row>
    <row r="187" spans="1:6" ht="12.75">
      <c r="A187" s="48" t="s">
        <v>95</v>
      </c>
      <c r="B187" s="51" t="s">
        <v>182</v>
      </c>
      <c r="C187" s="61" t="s">
        <v>162</v>
      </c>
      <c r="D187" s="52">
        <f>SUM(D188)</f>
        <v>1109700</v>
      </c>
      <c r="E187" s="59">
        <f>SUM(E188)</f>
        <v>544940.4500000001</v>
      </c>
      <c r="F187" s="52">
        <f t="shared" si="18"/>
        <v>564759.5499999999</v>
      </c>
    </row>
    <row r="188" spans="1:6" ht="12.75">
      <c r="A188" s="48" t="s">
        <v>83</v>
      </c>
      <c r="B188" s="51" t="s">
        <v>182</v>
      </c>
      <c r="C188" s="61" t="s">
        <v>79</v>
      </c>
      <c r="D188" s="52">
        <f>SUM(D189)</f>
        <v>1109700</v>
      </c>
      <c r="E188" s="59">
        <f>SUM(E189)</f>
        <v>544940.4500000001</v>
      </c>
      <c r="F188" s="52">
        <f t="shared" si="18"/>
        <v>564759.5499999999</v>
      </c>
    </row>
    <row r="189" spans="1:6" ht="38.25">
      <c r="A189" s="48" t="s">
        <v>363</v>
      </c>
      <c r="B189" s="51" t="s">
        <v>182</v>
      </c>
      <c r="C189" s="61" t="s">
        <v>364</v>
      </c>
      <c r="D189" s="52">
        <f>SUM(D190+D196+D202+D208)</f>
        <v>1109700</v>
      </c>
      <c r="E189" s="59">
        <f>SUM(E190+E196+E202+E208)</f>
        <v>544940.4500000001</v>
      </c>
      <c r="F189" s="52">
        <f t="shared" si="18"/>
        <v>564759.5499999999</v>
      </c>
    </row>
    <row r="190" spans="1:6" ht="12.75">
      <c r="A190" s="48" t="s">
        <v>365</v>
      </c>
      <c r="B190" s="51" t="s">
        <v>182</v>
      </c>
      <c r="C190" s="61" t="s">
        <v>366</v>
      </c>
      <c r="D190" s="52">
        <f aca="true" t="shared" si="23" ref="D190:E192">SUM(D191)</f>
        <v>987000</v>
      </c>
      <c r="E190" s="59">
        <f t="shared" si="23"/>
        <v>523672.13</v>
      </c>
      <c r="F190" s="52">
        <f t="shared" si="18"/>
        <v>463327.87</v>
      </c>
    </row>
    <row r="191" spans="1:6" ht="25.5">
      <c r="A191" s="48" t="s">
        <v>256</v>
      </c>
      <c r="B191" s="51" t="s">
        <v>182</v>
      </c>
      <c r="C191" s="61" t="s">
        <v>367</v>
      </c>
      <c r="D191" s="52">
        <f t="shared" si="23"/>
        <v>987000</v>
      </c>
      <c r="E191" s="59">
        <f t="shared" si="23"/>
        <v>523672.13</v>
      </c>
      <c r="F191" s="52">
        <f>SUM(D191-E191)</f>
        <v>463327.87</v>
      </c>
    </row>
    <row r="192" spans="1:6" ht="12.75">
      <c r="A192" s="50" t="s">
        <v>183</v>
      </c>
      <c r="B192" s="51" t="s">
        <v>182</v>
      </c>
      <c r="C192" s="61" t="s">
        <v>368</v>
      </c>
      <c r="D192" s="52">
        <f t="shared" si="23"/>
        <v>987000</v>
      </c>
      <c r="E192" s="59">
        <f t="shared" si="23"/>
        <v>523672.13</v>
      </c>
      <c r="F192" s="52">
        <f t="shared" si="18"/>
        <v>463327.87</v>
      </c>
    </row>
    <row r="193" spans="1:6" ht="14.25" customHeight="1">
      <c r="A193" s="50" t="s">
        <v>184</v>
      </c>
      <c r="B193" s="51" t="s">
        <v>182</v>
      </c>
      <c r="C193" s="61" t="s">
        <v>369</v>
      </c>
      <c r="D193" s="52">
        <f>SUM(D194+D195)</f>
        <v>987000</v>
      </c>
      <c r="E193" s="59">
        <f>SUM(E194:E195)</f>
        <v>523672.13</v>
      </c>
      <c r="F193" s="52">
        <f t="shared" si="18"/>
        <v>463327.87</v>
      </c>
    </row>
    <row r="194" spans="1:6" ht="14.25" customHeight="1">
      <c r="A194" s="48" t="s">
        <v>193</v>
      </c>
      <c r="B194" s="51" t="s">
        <v>182</v>
      </c>
      <c r="C194" s="61" t="s">
        <v>370</v>
      </c>
      <c r="D194" s="52">
        <v>947000</v>
      </c>
      <c r="E194" s="59">
        <v>484149.13</v>
      </c>
      <c r="F194" s="52">
        <f>SUM(D194-E194)</f>
        <v>462850.87</v>
      </c>
    </row>
    <row r="195" spans="1:6" ht="12.75">
      <c r="A195" s="50" t="s">
        <v>185</v>
      </c>
      <c r="B195" s="51" t="s">
        <v>182</v>
      </c>
      <c r="C195" s="61" t="s">
        <v>371</v>
      </c>
      <c r="D195" s="52">
        <v>40000</v>
      </c>
      <c r="E195" s="59">
        <v>39523</v>
      </c>
      <c r="F195" s="52">
        <f t="shared" si="18"/>
        <v>477</v>
      </c>
    </row>
    <row r="196" spans="1:6" ht="12.75">
      <c r="A196" s="48" t="s">
        <v>372</v>
      </c>
      <c r="B196" s="51" t="s">
        <v>182</v>
      </c>
      <c r="C196" s="61" t="s">
        <v>373</v>
      </c>
      <c r="D196" s="52">
        <f>SUM(D197)</f>
        <v>10000</v>
      </c>
      <c r="E196" s="52">
        <v>0</v>
      </c>
      <c r="F196" s="52">
        <f t="shared" si="18"/>
        <v>10000</v>
      </c>
    </row>
    <row r="197" spans="1:6" ht="25.5">
      <c r="A197" s="48" t="s">
        <v>256</v>
      </c>
      <c r="B197" s="51" t="s">
        <v>182</v>
      </c>
      <c r="C197" s="61" t="s">
        <v>374</v>
      </c>
      <c r="D197" s="52">
        <f>SUM(D198)</f>
        <v>10000</v>
      </c>
      <c r="E197" s="52">
        <v>0</v>
      </c>
      <c r="F197" s="52">
        <f t="shared" si="18"/>
        <v>10000</v>
      </c>
    </row>
    <row r="198" spans="1:6" ht="12.75">
      <c r="A198" s="50" t="s">
        <v>183</v>
      </c>
      <c r="B198" s="51" t="s">
        <v>182</v>
      </c>
      <c r="C198" s="61" t="s">
        <v>375</v>
      </c>
      <c r="D198" s="52">
        <f>SUM(D199)</f>
        <v>10000</v>
      </c>
      <c r="E198" s="52">
        <v>0</v>
      </c>
      <c r="F198" s="52">
        <f t="shared" si="18"/>
        <v>10000</v>
      </c>
    </row>
    <row r="199" spans="1:6" ht="12.75">
      <c r="A199" s="50" t="s">
        <v>184</v>
      </c>
      <c r="B199" s="51" t="s">
        <v>182</v>
      </c>
      <c r="C199" s="61" t="s">
        <v>376</v>
      </c>
      <c r="D199" s="52">
        <f>SUM(D200)</f>
        <v>10000</v>
      </c>
      <c r="E199" s="52">
        <v>0</v>
      </c>
      <c r="F199" s="52">
        <f t="shared" si="18"/>
        <v>10000</v>
      </c>
    </row>
    <row r="200" spans="1:6" ht="12.75">
      <c r="A200" s="50" t="s">
        <v>197</v>
      </c>
      <c r="B200" s="51" t="s">
        <v>182</v>
      </c>
      <c r="C200" s="61" t="s">
        <v>486</v>
      </c>
      <c r="D200" s="52">
        <f>SUM(D201)</f>
        <v>10000</v>
      </c>
      <c r="E200" s="52">
        <v>0</v>
      </c>
      <c r="F200" s="52">
        <f t="shared" si="18"/>
        <v>10000</v>
      </c>
    </row>
    <row r="201" spans="1:6" ht="12.75">
      <c r="A201" s="50" t="s">
        <v>199</v>
      </c>
      <c r="B201" s="51" t="s">
        <v>182</v>
      </c>
      <c r="C201" s="61" t="s">
        <v>534</v>
      </c>
      <c r="D201" s="52">
        <v>10000</v>
      </c>
      <c r="E201" s="52">
        <v>0</v>
      </c>
      <c r="F201" s="52">
        <f t="shared" si="18"/>
        <v>10000</v>
      </c>
    </row>
    <row r="202" spans="1:6" ht="25.5">
      <c r="A202" s="48" t="s">
        <v>377</v>
      </c>
      <c r="B202" s="51" t="s">
        <v>182</v>
      </c>
      <c r="C202" s="61" t="s">
        <v>378</v>
      </c>
      <c r="D202" s="52">
        <f aca="true" t="shared" si="24" ref="D202:E204">SUM(D203)</f>
        <v>25000</v>
      </c>
      <c r="E202" s="52">
        <f t="shared" si="24"/>
        <v>11130.529999999999</v>
      </c>
      <c r="F202" s="52">
        <f t="shared" si="18"/>
        <v>13869.470000000001</v>
      </c>
    </row>
    <row r="203" spans="1:6" ht="25.5">
      <c r="A203" s="48" t="s">
        <v>256</v>
      </c>
      <c r="B203" s="51" t="s">
        <v>182</v>
      </c>
      <c r="C203" s="61" t="s">
        <v>379</v>
      </c>
      <c r="D203" s="52">
        <f t="shared" si="24"/>
        <v>25000</v>
      </c>
      <c r="E203" s="52">
        <f t="shared" si="24"/>
        <v>11130.529999999999</v>
      </c>
      <c r="F203" s="52">
        <f t="shared" si="18"/>
        <v>13869.470000000001</v>
      </c>
    </row>
    <row r="204" spans="1:6" ht="12.75">
      <c r="A204" s="48" t="s">
        <v>183</v>
      </c>
      <c r="B204" s="51" t="s">
        <v>182</v>
      </c>
      <c r="C204" s="61" t="s">
        <v>380</v>
      </c>
      <c r="D204" s="52">
        <f t="shared" si="24"/>
        <v>25000</v>
      </c>
      <c r="E204" s="52">
        <f t="shared" si="24"/>
        <v>11130.529999999999</v>
      </c>
      <c r="F204" s="52">
        <f t="shared" si="18"/>
        <v>13869.470000000001</v>
      </c>
    </row>
    <row r="205" spans="1:6" ht="12.75">
      <c r="A205" s="48" t="s">
        <v>184</v>
      </c>
      <c r="B205" s="51" t="s">
        <v>182</v>
      </c>
      <c r="C205" s="61" t="s">
        <v>381</v>
      </c>
      <c r="D205" s="52">
        <f>SUM(D206+D207)</f>
        <v>25000</v>
      </c>
      <c r="E205" s="52">
        <f>SUM(E206+E207)</f>
        <v>11130.529999999999</v>
      </c>
      <c r="F205" s="52">
        <f t="shared" si="18"/>
        <v>13869.470000000001</v>
      </c>
    </row>
    <row r="206" spans="1:6" ht="12.75">
      <c r="A206" s="48" t="s">
        <v>185</v>
      </c>
      <c r="B206" s="51" t="s">
        <v>182</v>
      </c>
      <c r="C206" s="61" t="s">
        <v>382</v>
      </c>
      <c r="D206" s="52">
        <v>15000</v>
      </c>
      <c r="E206" s="52">
        <v>2672.7</v>
      </c>
      <c r="F206" s="52">
        <f t="shared" si="18"/>
        <v>12327.3</v>
      </c>
    </row>
    <row r="207" spans="1:6" ht="12.75">
      <c r="A207" s="48" t="s">
        <v>195</v>
      </c>
      <c r="B207" s="51" t="s">
        <v>182</v>
      </c>
      <c r="C207" s="61" t="s">
        <v>383</v>
      </c>
      <c r="D207" s="52">
        <v>10000</v>
      </c>
      <c r="E207" s="52">
        <v>8457.83</v>
      </c>
      <c r="F207" s="52">
        <f t="shared" si="18"/>
        <v>1542.17</v>
      </c>
    </row>
    <row r="208" spans="1:6" ht="25.5">
      <c r="A208" s="48" t="s">
        <v>390</v>
      </c>
      <c r="B208" s="51" t="s">
        <v>182</v>
      </c>
      <c r="C208" s="61" t="s">
        <v>384</v>
      </c>
      <c r="D208" s="52">
        <f>SUM(D209+D216)</f>
        <v>87700</v>
      </c>
      <c r="E208" s="52">
        <f>SUM(E209+E216)</f>
        <v>10137.79</v>
      </c>
      <c r="F208" s="52">
        <f t="shared" si="18"/>
        <v>77562.20999999999</v>
      </c>
    </row>
    <row r="209" spans="1:6" ht="25.5">
      <c r="A209" s="48" t="s">
        <v>256</v>
      </c>
      <c r="B209" s="51" t="s">
        <v>182</v>
      </c>
      <c r="C209" s="61" t="s">
        <v>385</v>
      </c>
      <c r="D209" s="52">
        <f>SUM(D210)</f>
        <v>87700</v>
      </c>
      <c r="E209" s="52">
        <f>SUM(E210+E214)</f>
        <v>10137.79</v>
      </c>
      <c r="F209" s="52">
        <f t="shared" si="18"/>
        <v>77562.20999999999</v>
      </c>
    </row>
    <row r="210" spans="1:6" ht="12.75">
      <c r="A210" s="48" t="s">
        <v>183</v>
      </c>
      <c r="B210" s="51" t="s">
        <v>182</v>
      </c>
      <c r="C210" s="61" t="s">
        <v>386</v>
      </c>
      <c r="D210" s="52">
        <f>SUM(D211)</f>
        <v>87700</v>
      </c>
      <c r="E210" s="52">
        <f>SUM(E211)</f>
        <v>3230.79</v>
      </c>
      <c r="F210" s="52">
        <f t="shared" si="18"/>
        <v>84469.21</v>
      </c>
    </row>
    <row r="211" spans="1:6" ht="12.75">
      <c r="A211" s="48" t="s">
        <v>184</v>
      </c>
      <c r="B211" s="51" t="s">
        <v>182</v>
      </c>
      <c r="C211" s="61" t="s">
        <v>387</v>
      </c>
      <c r="D211" s="52">
        <f>SUM(D212:D214)</f>
        <v>87700</v>
      </c>
      <c r="E211" s="52">
        <f>SUM(E212+E213)</f>
        <v>3230.79</v>
      </c>
      <c r="F211" s="52">
        <f t="shared" si="18"/>
        <v>84469.21</v>
      </c>
    </row>
    <row r="212" spans="1:6" ht="12.75">
      <c r="A212" s="48" t="s">
        <v>185</v>
      </c>
      <c r="B212" s="51" t="s">
        <v>182</v>
      </c>
      <c r="C212" s="61" t="s">
        <v>388</v>
      </c>
      <c r="D212" s="52">
        <v>7700</v>
      </c>
      <c r="E212" s="52">
        <v>0</v>
      </c>
      <c r="F212" s="52">
        <f t="shared" si="18"/>
        <v>7700</v>
      </c>
    </row>
    <row r="213" spans="1:6" ht="12.75">
      <c r="A213" s="48" t="s">
        <v>195</v>
      </c>
      <c r="B213" s="51" t="s">
        <v>182</v>
      </c>
      <c r="C213" s="61" t="s">
        <v>389</v>
      </c>
      <c r="D213" s="52">
        <v>73000</v>
      </c>
      <c r="E213" s="52">
        <v>3230.79</v>
      </c>
      <c r="F213" s="52">
        <f t="shared" si="18"/>
        <v>69769.21</v>
      </c>
    </row>
    <row r="214" spans="1:6" ht="12.75">
      <c r="A214" s="48" t="s">
        <v>197</v>
      </c>
      <c r="B214" s="51" t="s">
        <v>182</v>
      </c>
      <c r="C214" s="61" t="s">
        <v>526</v>
      </c>
      <c r="D214" s="52">
        <f>SUM(D215)</f>
        <v>7000</v>
      </c>
      <c r="E214" s="52">
        <f>SUM(E215)</f>
        <v>6907</v>
      </c>
      <c r="F214" s="52">
        <f aca="true" t="shared" si="25" ref="F214:F219">SUM(D214-E214)</f>
        <v>93</v>
      </c>
    </row>
    <row r="215" spans="1:6" ht="12.75">
      <c r="A215" s="48" t="s">
        <v>199</v>
      </c>
      <c r="B215" s="51" t="s">
        <v>182</v>
      </c>
      <c r="C215" s="61" t="s">
        <v>527</v>
      </c>
      <c r="D215" s="52">
        <v>7000</v>
      </c>
      <c r="E215" s="52">
        <v>6907</v>
      </c>
      <c r="F215" s="52">
        <f t="shared" si="25"/>
        <v>93</v>
      </c>
    </row>
    <row r="216" spans="1:6" ht="12.75">
      <c r="A216" s="48" t="s">
        <v>177</v>
      </c>
      <c r="B216" s="51">
        <v>200</v>
      </c>
      <c r="C216" s="61" t="s">
        <v>528</v>
      </c>
      <c r="D216" s="52">
        <f aca="true" t="shared" si="26" ref="D216:E218">SUM(D217)</f>
        <v>0</v>
      </c>
      <c r="E216" s="52">
        <f t="shared" si="26"/>
        <v>0</v>
      </c>
      <c r="F216" s="52">
        <f t="shared" si="25"/>
        <v>0</v>
      </c>
    </row>
    <row r="217" spans="1:6" ht="12.75">
      <c r="A217" s="48" t="s">
        <v>183</v>
      </c>
      <c r="B217" s="51" t="s">
        <v>182</v>
      </c>
      <c r="C217" s="61" t="s">
        <v>529</v>
      </c>
      <c r="D217" s="52">
        <f t="shared" si="26"/>
        <v>0</v>
      </c>
      <c r="E217" s="52">
        <f t="shared" si="26"/>
        <v>0</v>
      </c>
      <c r="F217" s="52">
        <f t="shared" si="25"/>
        <v>0</v>
      </c>
    </row>
    <row r="218" spans="1:6" ht="12.75">
      <c r="A218" s="48" t="s">
        <v>105</v>
      </c>
      <c r="B218" s="51" t="s">
        <v>182</v>
      </c>
      <c r="C218" s="61" t="s">
        <v>530</v>
      </c>
      <c r="D218" s="52">
        <f t="shared" si="26"/>
        <v>0</v>
      </c>
      <c r="E218" s="52">
        <f t="shared" si="26"/>
        <v>0</v>
      </c>
      <c r="F218" s="52">
        <f t="shared" si="25"/>
        <v>0</v>
      </c>
    </row>
    <row r="219" spans="1:6" ht="25.5">
      <c r="A219" s="48" t="s">
        <v>106</v>
      </c>
      <c r="B219" s="51" t="s">
        <v>182</v>
      </c>
      <c r="C219" s="61" t="s">
        <v>531</v>
      </c>
      <c r="D219" s="52">
        <v>0</v>
      </c>
      <c r="E219" s="52">
        <v>0</v>
      </c>
      <c r="F219" s="52">
        <f t="shared" si="25"/>
        <v>0</v>
      </c>
    </row>
    <row r="220" spans="1:6" ht="12.75">
      <c r="A220" s="48" t="s">
        <v>103</v>
      </c>
      <c r="B220" s="51" t="s">
        <v>182</v>
      </c>
      <c r="C220" s="61" t="s">
        <v>80</v>
      </c>
      <c r="D220" s="52">
        <f aca="true" t="shared" si="27" ref="D220:E222">SUM(D221)</f>
        <v>3616100</v>
      </c>
      <c r="E220" s="52">
        <f t="shared" si="27"/>
        <v>1578840.1700000002</v>
      </c>
      <c r="F220" s="52">
        <f aca="true" t="shared" si="28" ref="F220:F299">SUM(D220-E220)</f>
        <v>2037259.8299999998</v>
      </c>
    </row>
    <row r="221" spans="1:6" ht="12.75">
      <c r="A221" s="48" t="s">
        <v>104</v>
      </c>
      <c r="B221" s="51" t="s">
        <v>182</v>
      </c>
      <c r="C221" s="61" t="s">
        <v>81</v>
      </c>
      <c r="D221" s="52">
        <f t="shared" si="27"/>
        <v>3616100</v>
      </c>
      <c r="E221" s="52">
        <f t="shared" si="27"/>
        <v>1578840.1700000002</v>
      </c>
      <c r="F221" s="52">
        <f t="shared" si="28"/>
        <v>2037259.8299999998</v>
      </c>
    </row>
    <row r="222" spans="1:6" ht="12.75">
      <c r="A222" s="48" t="s">
        <v>83</v>
      </c>
      <c r="B222" s="51" t="s">
        <v>182</v>
      </c>
      <c r="C222" s="61" t="s">
        <v>82</v>
      </c>
      <c r="D222" s="52">
        <f t="shared" si="27"/>
        <v>3616100</v>
      </c>
      <c r="E222" s="52">
        <f t="shared" si="27"/>
        <v>1578840.1700000002</v>
      </c>
      <c r="F222" s="52">
        <f t="shared" si="28"/>
        <v>2037259.8299999998</v>
      </c>
    </row>
    <row r="223" spans="1:6" ht="28.5" customHeight="1">
      <c r="A223" s="48" t="s">
        <v>391</v>
      </c>
      <c r="B223" s="51" t="s">
        <v>182</v>
      </c>
      <c r="C223" s="61" t="s">
        <v>84</v>
      </c>
      <c r="D223" s="52">
        <f>SUM(D224+D253)</f>
        <v>3616100</v>
      </c>
      <c r="E223" s="52">
        <f>SUM(E224+E253)</f>
        <v>1578840.1700000002</v>
      </c>
      <c r="F223" s="52">
        <f t="shared" si="28"/>
        <v>2037259.8299999998</v>
      </c>
    </row>
    <row r="224" spans="1:6" ht="25.5">
      <c r="A224" s="48" t="s">
        <v>86</v>
      </c>
      <c r="B224" s="51" t="s">
        <v>182</v>
      </c>
      <c r="C224" s="61" t="s">
        <v>85</v>
      </c>
      <c r="D224" s="52">
        <f>SUM(D225+D230+D238+D247+D250)</f>
        <v>2776800</v>
      </c>
      <c r="E224" s="52">
        <f>SUM(E225+E230+E238+E247+E250)</f>
        <v>1298495.4300000002</v>
      </c>
      <c r="F224" s="52">
        <f t="shared" si="28"/>
        <v>1478304.5699999998</v>
      </c>
    </row>
    <row r="225" spans="1:6" ht="12.75">
      <c r="A225" s="48" t="s">
        <v>260</v>
      </c>
      <c r="B225" s="51" t="s">
        <v>182</v>
      </c>
      <c r="C225" s="61" t="s">
        <v>392</v>
      </c>
      <c r="D225" s="52">
        <f>SUM(D226)</f>
        <v>2023700</v>
      </c>
      <c r="E225" s="52">
        <f>SUM(E226)</f>
        <v>843621.3</v>
      </c>
      <c r="F225" s="52">
        <f>SUM(D225-E225)</f>
        <v>1180078.7</v>
      </c>
    </row>
    <row r="226" spans="1:6" ht="12.75">
      <c r="A226" s="50" t="s">
        <v>183</v>
      </c>
      <c r="B226" s="51" t="s">
        <v>182</v>
      </c>
      <c r="C226" s="61" t="s">
        <v>396</v>
      </c>
      <c r="D226" s="52">
        <f>SUM(D227)</f>
        <v>2023700</v>
      </c>
      <c r="E226" s="52">
        <f>SUM(E227)</f>
        <v>843621.3</v>
      </c>
      <c r="F226" s="52">
        <f t="shared" si="28"/>
        <v>1180078.7</v>
      </c>
    </row>
    <row r="227" spans="1:6" ht="25.5">
      <c r="A227" s="48" t="s">
        <v>187</v>
      </c>
      <c r="B227" s="51" t="s">
        <v>182</v>
      </c>
      <c r="C227" s="61" t="s">
        <v>395</v>
      </c>
      <c r="D227" s="52">
        <f>SUM(D228+D229)</f>
        <v>2023700</v>
      </c>
      <c r="E227" s="52">
        <f>SUM(E228+E229)</f>
        <v>843621.3</v>
      </c>
      <c r="F227" s="52">
        <f>SUM(D227-E227)</f>
        <v>1180078.7</v>
      </c>
    </row>
    <row r="228" spans="1:6" ht="12.75">
      <c r="A228" s="48" t="s">
        <v>188</v>
      </c>
      <c r="B228" s="51" t="s">
        <v>182</v>
      </c>
      <c r="C228" s="61" t="s">
        <v>394</v>
      </c>
      <c r="D228" s="52">
        <v>1533500</v>
      </c>
      <c r="E228" s="59">
        <v>675602.68</v>
      </c>
      <c r="F228" s="52">
        <f>SUM(D228-E228)</f>
        <v>857897.32</v>
      </c>
    </row>
    <row r="229" spans="1:6" ht="12.75">
      <c r="A229" s="48" t="s">
        <v>190</v>
      </c>
      <c r="B229" s="51" t="s">
        <v>182</v>
      </c>
      <c r="C229" s="61" t="s">
        <v>393</v>
      </c>
      <c r="D229" s="52">
        <v>490200</v>
      </c>
      <c r="E229" s="52">
        <v>168018.62</v>
      </c>
      <c r="F229" s="52">
        <f t="shared" si="28"/>
        <v>322181.38</v>
      </c>
    </row>
    <row r="230" spans="1:6" ht="25.5">
      <c r="A230" s="48" t="s">
        <v>271</v>
      </c>
      <c r="B230" s="51" t="s">
        <v>182</v>
      </c>
      <c r="C230" s="61" t="s">
        <v>397</v>
      </c>
      <c r="D230" s="52">
        <f>SUM(D231+D236)</f>
        <v>60200</v>
      </c>
      <c r="E230" s="52">
        <f>SUM(E231+E236)</f>
        <v>18886.309999999998</v>
      </c>
      <c r="F230" s="52">
        <f t="shared" si="28"/>
        <v>41313.69</v>
      </c>
    </row>
    <row r="231" spans="1:6" ht="14.25" customHeight="1">
      <c r="A231" s="48" t="s">
        <v>183</v>
      </c>
      <c r="B231" s="51" t="s">
        <v>182</v>
      </c>
      <c r="C231" s="61" t="s">
        <v>398</v>
      </c>
      <c r="D231" s="52">
        <f>SUM(D232)</f>
        <v>60200</v>
      </c>
      <c r="E231" s="52">
        <f>SUM(E232)</f>
        <v>18886.309999999998</v>
      </c>
      <c r="F231" s="52">
        <f t="shared" si="28"/>
        <v>41313.69</v>
      </c>
    </row>
    <row r="232" spans="1:6" ht="12.75">
      <c r="A232" s="48" t="s">
        <v>184</v>
      </c>
      <c r="B232" s="51" t="s">
        <v>182</v>
      </c>
      <c r="C232" s="61" t="s">
        <v>399</v>
      </c>
      <c r="D232" s="52">
        <f>SUM(D233:D235)</f>
        <v>60200</v>
      </c>
      <c r="E232" s="52">
        <f>SUM(E233:E235)</f>
        <v>18886.309999999998</v>
      </c>
      <c r="F232" s="52">
        <f t="shared" si="28"/>
        <v>41313.69</v>
      </c>
    </row>
    <row r="233" spans="1:6" ht="12.75">
      <c r="A233" s="48" t="s">
        <v>191</v>
      </c>
      <c r="B233" s="51" t="s">
        <v>182</v>
      </c>
      <c r="C233" s="61" t="s">
        <v>400</v>
      </c>
      <c r="D233" s="52">
        <v>37000</v>
      </c>
      <c r="E233" s="52">
        <v>16086.31</v>
      </c>
      <c r="F233" s="52">
        <f t="shared" si="28"/>
        <v>20913.690000000002</v>
      </c>
    </row>
    <row r="234" spans="1:6" ht="12.75">
      <c r="A234" s="48" t="s">
        <v>185</v>
      </c>
      <c r="B234" s="51" t="s">
        <v>182</v>
      </c>
      <c r="C234" s="61" t="s">
        <v>464</v>
      </c>
      <c r="D234" s="52">
        <v>1000</v>
      </c>
      <c r="E234" s="52">
        <v>0</v>
      </c>
      <c r="F234" s="52">
        <f>SUM(D234-E234)</f>
        <v>1000</v>
      </c>
    </row>
    <row r="235" spans="1:6" ht="12.75">
      <c r="A235" s="48" t="s">
        <v>195</v>
      </c>
      <c r="B235" s="51" t="s">
        <v>182</v>
      </c>
      <c r="C235" s="61" t="s">
        <v>465</v>
      </c>
      <c r="D235" s="52">
        <v>22200</v>
      </c>
      <c r="E235" s="52">
        <v>2800</v>
      </c>
      <c r="F235" s="52">
        <f>SUM(D235-E235)</f>
        <v>19400</v>
      </c>
    </row>
    <row r="236" spans="1:6" ht="12.75">
      <c r="A236" s="48" t="s">
        <v>197</v>
      </c>
      <c r="B236" s="51" t="s">
        <v>182</v>
      </c>
      <c r="C236" s="61" t="s">
        <v>466</v>
      </c>
      <c r="D236" s="52">
        <f>SUM(D237)</f>
        <v>0</v>
      </c>
      <c r="E236" s="52">
        <f>SUM(E237)</f>
        <v>0</v>
      </c>
      <c r="F236" s="52">
        <f>SUM(D236-E236)</f>
        <v>0</v>
      </c>
    </row>
    <row r="237" spans="1:6" ht="12.75">
      <c r="A237" s="48" t="s">
        <v>199</v>
      </c>
      <c r="B237" s="51" t="s">
        <v>182</v>
      </c>
      <c r="C237" s="61" t="s">
        <v>467</v>
      </c>
      <c r="D237" s="52">
        <v>0</v>
      </c>
      <c r="E237" s="52">
        <v>0</v>
      </c>
      <c r="F237" s="52">
        <f>SUM(D237-E237)</f>
        <v>0</v>
      </c>
    </row>
    <row r="238" spans="1:6" ht="25.5">
      <c r="A238" s="48" t="s">
        <v>256</v>
      </c>
      <c r="B238" s="51" t="s">
        <v>182</v>
      </c>
      <c r="C238" s="61" t="s">
        <v>401</v>
      </c>
      <c r="D238" s="52">
        <f>SUM(D239+D244)</f>
        <v>682900</v>
      </c>
      <c r="E238" s="52">
        <f>SUM(E239+E244)</f>
        <v>427353.99</v>
      </c>
      <c r="F238" s="52">
        <f t="shared" si="28"/>
        <v>255546.01</v>
      </c>
    </row>
    <row r="239" spans="1:6" ht="12.75">
      <c r="A239" s="48" t="s">
        <v>183</v>
      </c>
      <c r="B239" s="51" t="s">
        <v>182</v>
      </c>
      <c r="C239" s="61" t="s">
        <v>402</v>
      </c>
      <c r="D239" s="52">
        <f>SUM(D240)</f>
        <v>677400</v>
      </c>
      <c r="E239" s="52">
        <f>SUM(E240)</f>
        <v>421853.99</v>
      </c>
      <c r="F239" s="52">
        <f t="shared" si="28"/>
        <v>255546.01</v>
      </c>
    </row>
    <row r="240" spans="1:6" ht="12.75">
      <c r="A240" s="48" t="s">
        <v>184</v>
      </c>
      <c r="B240" s="51" t="s">
        <v>182</v>
      </c>
      <c r="C240" s="61" t="s">
        <v>403</v>
      </c>
      <c r="D240" s="52">
        <f>SUM(D241:D243)</f>
        <v>677400</v>
      </c>
      <c r="E240" s="52">
        <f>SUM(E241:E243)</f>
        <v>421853.99</v>
      </c>
      <c r="F240" s="52">
        <f t="shared" si="28"/>
        <v>255546.01</v>
      </c>
    </row>
    <row r="241" spans="1:6" ht="12.75">
      <c r="A241" s="48" t="s">
        <v>193</v>
      </c>
      <c r="B241" s="51" t="s">
        <v>182</v>
      </c>
      <c r="C241" s="61" t="s">
        <v>404</v>
      </c>
      <c r="D241" s="52">
        <v>632400</v>
      </c>
      <c r="E241" s="52">
        <v>410339.18</v>
      </c>
      <c r="F241" s="52">
        <f t="shared" si="28"/>
        <v>222060.82</v>
      </c>
    </row>
    <row r="242" spans="1:6" ht="12.75">
      <c r="A242" s="48" t="s">
        <v>185</v>
      </c>
      <c r="B242" s="51" t="s">
        <v>182</v>
      </c>
      <c r="C242" s="61" t="s">
        <v>405</v>
      </c>
      <c r="D242" s="52">
        <v>42000</v>
      </c>
      <c r="E242" s="52">
        <v>11514.81</v>
      </c>
      <c r="F242" s="52">
        <f t="shared" si="28"/>
        <v>30485.190000000002</v>
      </c>
    </row>
    <row r="243" spans="1:6" ht="12.75">
      <c r="A243" s="48" t="s">
        <v>195</v>
      </c>
      <c r="B243" s="51" t="s">
        <v>182</v>
      </c>
      <c r="C243" s="61" t="s">
        <v>406</v>
      </c>
      <c r="D243" s="52">
        <v>3000</v>
      </c>
      <c r="E243" s="52">
        <v>0</v>
      </c>
      <c r="F243" s="52">
        <f t="shared" si="28"/>
        <v>3000</v>
      </c>
    </row>
    <row r="244" spans="1:6" ht="12.75">
      <c r="A244" s="48" t="s">
        <v>197</v>
      </c>
      <c r="B244" s="51" t="s">
        <v>182</v>
      </c>
      <c r="C244" s="61" t="s">
        <v>407</v>
      </c>
      <c r="D244" s="52">
        <f>SUM(D245+D246)</f>
        <v>5500</v>
      </c>
      <c r="E244" s="52">
        <f>SUM(E246)</f>
        <v>5500</v>
      </c>
      <c r="F244" s="52">
        <f t="shared" si="28"/>
        <v>0</v>
      </c>
    </row>
    <row r="245" spans="1:6" ht="12.75">
      <c r="A245" s="48" t="s">
        <v>198</v>
      </c>
      <c r="B245" s="51" t="s">
        <v>182</v>
      </c>
      <c r="C245" s="61" t="s">
        <v>442</v>
      </c>
      <c r="D245" s="52">
        <v>0</v>
      </c>
      <c r="E245" s="52">
        <v>0</v>
      </c>
      <c r="F245" s="52">
        <f>SUM(D245-E245)</f>
        <v>0</v>
      </c>
    </row>
    <row r="246" spans="1:6" ht="12.75">
      <c r="A246" s="48" t="s">
        <v>199</v>
      </c>
      <c r="B246" s="51" t="s">
        <v>182</v>
      </c>
      <c r="C246" s="61" t="s">
        <v>408</v>
      </c>
      <c r="D246" s="52">
        <v>5500</v>
      </c>
      <c r="E246" s="52">
        <v>5500</v>
      </c>
      <c r="F246" s="52">
        <f t="shared" si="28"/>
        <v>0</v>
      </c>
    </row>
    <row r="247" spans="1:6" ht="25.5">
      <c r="A247" s="48" t="s">
        <v>301</v>
      </c>
      <c r="B247" s="51" t="s">
        <v>182</v>
      </c>
      <c r="C247" s="61" t="s">
        <v>409</v>
      </c>
      <c r="D247" s="52">
        <v>8600</v>
      </c>
      <c r="E247" s="52">
        <f>SUM(E248)</f>
        <v>8600</v>
      </c>
      <c r="F247" s="52">
        <f t="shared" si="28"/>
        <v>0</v>
      </c>
    </row>
    <row r="248" spans="1:6" ht="12.75">
      <c r="A248" s="48" t="s">
        <v>183</v>
      </c>
      <c r="B248" s="51" t="s">
        <v>182</v>
      </c>
      <c r="C248" s="61" t="s">
        <v>410</v>
      </c>
      <c r="D248" s="52">
        <v>8600</v>
      </c>
      <c r="E248" s="52">
        <f>SUM(E249)</f>
        <v>8600</v>
      </c>
      <c r="F248" s="52">
        <f t="shared" si="28"/>
        <v>0</v>
      </c>
    </row>
    <row r="249" spans="1:6" ht="12.75">
      <c r="A249" s="48" t="s">
        <v>196</v>
      </c>
      <c r="B249" s="51" t="s">
        <v>182</v>
      </c>
      <c r="C249" s="61" t="s">
        <v>411</v>
      </c>
      <c r="D249" s="52">
        <v>8600</v>
      </c>
      <c r="E249" s="52">
        <v>8600</v>
      </c>
      <c r="F249" s="52">
        <f t="shared" si="28"/>
        <v>0</v>
      </c>
    </row>
    <row r="250" spans="1:6" ht="12.75">
      <c r="A250" s="48" t="s">
        <v>308</v>
      </c>
      <c r="B250" s="51" t="s">
        <v>182</v>
      </c>
      <c r="C250" s="61" t="s">
        <v>412</v>
      </c>
      <c r="D250" s="52">
        <f>SUM(D251)</f>
        <v>1400</v>
      </c>
      <c r="E250" s="52">
        <f>SUM(E251)</f>
        <v>33.83</v>
      </c>
      <c r="F250" s="52">
        <f t="shared" si="28"/>
        <v>1366.17</v>
      </c>
    </row>
    <row r="251" spans="1:6" ht="12.75">
      <c r="A251" s="48" t="s">
        <v>183</v>
      </c>
      <c r="B251" s="51" t="s">
        <v>182</v>
      </c>
      <c r="C251" s="61" t="s">
        <v>413</v>
      </c>
      <c r="D251" s="52">
        <f>SUM(D252)</f>
        <v>1400</v>
      </c>
      <c r="E251" s="52">
        <f>SUM(E252)</f>
        <v>33.83</v>
      </c>
      <c r="F251" s="52">
        <f t="shared" si="28"/>
        <v>1366.17</v>
      </c>
    </row>
    <row r="252" spans="1:6" ht="12.75">
      <c r="A252" s="48" t="s">
        <v>196</v>
      </c>
      <c r="B252" s="51" t="s">
        <v>182</v>
      </c>
      <c r="C252" s="61" t="s">
        <v>414</v>
      </c>
      <c r="D252" s="52">
        <v>1400</v>
      </c>
      <c r="E252" s="52">
        <v>33.83</v>
      </c>
      <c r="F252" s="52">
        <f t="shared" si="28"/>
        <v>1366.17</v>
      </c>
    </row>
    <row r="253" spans="1:6" ht="25.5">
      <c r="A253" s="48" t="s">
        <v>88</v>
      </c>
      <c r="B253" s="51" t="s">
        <v>182</v>
      </c>
      <c r="C253" s="61" t="s">
        <v>87</v>
      </c>
      <c r="D253" s="52">
        <f>SUM(D254+D259+D263+D271+D279+D282)</f>
        <v>839300</v>
      </c>
      <c r="E253" s="52">
        <f>SUM(E254+E259+E263+E271+E279+E282)</f>
        <v>280344.74</v>
      </c>
      <c r="F253" s="52">
        <f t="shared" si="28"/>
        <v>558955.26</v>
      </c>
    </row>
    <row r="254" spans="1:6" ht="12.75">
      <c r="A254" s="48" t="s">
        <v>260</v>
      </c>
      <c r="B254" s="51" t="s">
        <v>182</v>
      </c>
      <c r="C254" s="61" t="s">
        <v>415</v>
      </c>
      <c r="D254" s="52">
        <f>SUM(D255)</f>
        <v>723100</v>
      </c>
      <c r="E254" s="52">
        <f>SUM(E255)</f>
        <v>260358.09</v>
      </c>
      <c r="F254" s="52">
        <f t="shared" si="28"/>
        <v>462741.91000000003</v>
      </c>
    </row>
    <row r="255" spans="1:6" ht="12.75">
      <c r="A255" s="50" t="s">
        <v>183</v>
      </c>
      <c r="B255" s="51" t="s">
        <v>182</v>
      </c>
      <c r="C255" s="61" t="s">
        <v>416</v>
      </c>
      <c r="D255" s="52">
        <f>SUM(D256)</f>
        <v>723100</v>
      </c>
      <c r="E255" s="52">
        <f>SUM(E256)</f>
        <v>260358.09</v>
      </c>
      <c r="F255" s="52">
        <f t="shared" si="28"/>
        <v>462741.91000000003</v>
      </c>
    </row>
    <row r="256" spans="1:6" ht="25.5">
      <c r="A256" s="48" t="s">
        <v>187</v>
      </c>
      <c r="B256" s="51" t="s">
        <v>182</v>
      </c>
      <c r="C256" s="61" t="s">
        <v>417</v>
      </c>
      <c r="D256" s="52">
        <f>SUM(D257+D258)</f>
        <v>723100</v>
      </c>
      <c r="E256" s="52">
        <f>SUM(E257+E258)</f>
        <v>260358.09</v>
      </c>
      <c r="F256" s="52">
        <f t="shared" si="28"/>
        <v>462741.91000000003</v>
      </c>
    </row>
    <row r="257" spans="1:6" ht="12.75">
      <c r="A257" s="48" t="s">
        <v>188</v>
      </c>
      <c r="B257" s="51" t="s">
        <v>182</v>
      </c>
      <c r="C257" s="61" t="s">
        <v>418</v>
      </c>
      <c r="D257" s="52">
        <v>555400</v>
      </c>
      <c r="E257" s="52">
        <v>210069.13</v>
      </c>
      <c r="F257" s="52">
        <f t="shared" si="28"/>
        <v>345330.87</v>
      </c>
    </row>
    <row r="258" spans="1:6" ht="12.75">
      <c r="A258" s="48" t="s">
        <v>190</v>
      </c>
      <c r="B258" s="51" t="s">
        <v>182</v>
      </c>
      <c r="C258" s="61" t="s">
        <v>419</v>
      </c>
      <c r="D258" s="52">
        <v>167700</v>
      </c>
      <c r="E258" s="52">
        <v>50288.96</v>
      </c>
      <c r="F258" s="52">
        <f t="shared" si="28"/>
        <v>117411.04000000001</v>
      </c>
    </row>
    <row r="259" spans="1:7" ht="25.5">
      <c r="A259" s="48" t="s">
        <v>266</v>
      </c>
      <c r="B259" s="51" t="s">
        <v>182</v>
      </c>
      <c r="C259" s="61" t="s">
        <v>481</v>
      </c>
      <c r="D259" s="52">
        <f aca="true" t="shared" si="29" ref="D259:E261">SUM(D260)</f>
        <v>0</v>
      </c>
      <c r="E259" s="52">
        <f t="shared" si="29"/>
        <v>0</v>
      </c>
      <c r="F259" s="52">
        <f>SUM(D259-E259)</f>
        <v>0</v>
      </c>
      <c r="G259" s="64"/>
    </row>
    <row r="260" spans="1:6" ht="12.75">
      <c r="A260" s="48" t="s">
        <v>183</v>
      </c>
      <c r="B260" s="51" t="s">
        <v>182</v>
      </c>
      <c r="C260" s="61" t="s">
        <v>482</v>
      </c>
      <c r="D260" s="52">
        <f t="shared" si="29"/>
        <v>0</v>
      </c>
      <c r="E260" s="52">
        <f t="shared" si="29"/>
        <v>0</v>
      </c>
      <c r="F260" s="52">
        <f>SUM(D260-E260)</f>
        <v>0</v>
      </c>
    </row>
    <row r="261" spans="1:6" ht="25.5">
      <c r="A261" s="48" t="s">
        <v>187</v>
      </c>
      <c r="B261" s="51" t="s">
        <v>182</v>
      </c>
      <c r="C261" s="61" t="s">
        <v>483</v>
      </c>
      <c r="D261" s="52">
        <f t="shared" si="29"/>
        <v>0</v>
      </c>
      <c r="E261" s="52">
        <f t="shared" si="29"/>
        <v>0</v>
      </c>
      <c r="F261" s="52">
        <f>SUM(D261-E261)</f>
        <v>0</v>
      </c>
    </row>
    <row r="262" spans="1:6" ht="12.75">
      <c r="A262" s="48" t="s">
        <v>189</v>
      </c>
      <c r="B262" s="51" t="s">
        <v>182</v>
      </c>
      <c r="C262" s="61" t="s">
        <v>484</v>
      </c>
      <c r="D262" s="52">
        <v>0</v>
      </c>
      <c r="E262" s="52">
        <v>0</v>
      </c>
      <c r="F262" s="52">
        <f>SUM(D262-E262)</f>
        <v>0</v>
      </c>
    </row>
    <row r="263" spans="1:6" ht="25.5">
      <c r="A263" s="48" t="s">
        <v>271</v>
      </c>
      <c r="B263" s="51" t="s">
        <v>182</v>
      </c>
      <c r="C263" s="61" t="s">
        <v>420</v>
      </c>
      <c r="D263" s="52">
        <f>SUM(D264+D269)</f>
        <v>40100</v>
      </c>
      <c r="E263" s="52">
        <f>SUM(E264)</f>
        <v>16300.98</v>
      </c>
      <c r="F263" s="52">
        <f t="shared" si="28"/>
        <v>23799.02</v>
      </c>
    </row>
    <row r="264" spans="1:6" ht="25.5" customHeight="1">
      <c r="A264" s="48" t="s">
        <v>183</v>
      </c>
      <c r="B264" s="51" t="s">
        <v>182</v>
      </c>
      <c r="C264" s="61" t="s">
        <v>421</v>
      </c>
      <c r="D264" s="52">
        <f>SUM(D265)</f>
        <v>40100</v>
      </c>
      <c r="E264" s="52">
        <f>SUM(E265)</f>
        <v>16300.98</v>
      </c>
      <c r="F264" s="52">
        <f t="shared" si="28"/>
        <v>23799.02</v>
      </c>
    </row>
    <row r="265" spans="1:6" ht="12.75">
      <c r="A265" s="48" t="s">
        <v>184</v>
      </c>
      <c r="B265" s="51" t="s">
        <v>182</v>
      </c>
      <c r="C265" s="61" t="s">
        <v>422</v>
      </c>
      <c r="D265" s="52">
        <f>SUM(D266:D268)</f>
        <v>40100</v>
      </c>
      <c r="E265" s="52">
        <f>SUM(E266:E268)</f>
        <v>16300.98</v>
      </c>
      <c r="F265" s="52">
        <f t="shared" si="28"/>
        <v>23799.02</v>
      </c>
    </row>
    <row r="266" spans="1:6" ht="12.75">
      <c r="A266" s="48" t="s">
        <v>191</v>
      </c>
      <c r="B266" s="51" t="s">
        <v>182</v>
      </c>
      <c r="C266" s="61" t="s">
        <v>423</v>
      </c>
      <c r="D266" s="52">
        <v>35000</v>
      </c>
      <c r="E266" s="52">
        <v>15290.98</v>
      </c>
      <c r="F266" s="52">
        <f t="shared" si="28"/>
        <v>19709.02</v>
      </c>
    </row>
    <row r="267" spans="1:6" ht="12.75">
      <c r="A267" s="48" t="s">
        <v>185</v>
      </c>
      <c r="B267" s="51" t="s">
        <v>182</v>
      </c>
      <c r="C267" s="61" t="s">
        <v>468</v>
      </c>
      <c r="D267" s="52">
        <v>1000</v>
      </c>
      <c r="E267" s="52">
        <v>0</v>
      </c>
      <c r="F267" s="52">
        <f t="shared" si="28"/>
        <v>1000</v>
      </c>
    </row>
    <row r="268" spans="1:6" ht="12.75">
      <c r="A268" s="48" t="s">
        <v>195</v>
      </c>
      <c r="B268" s="51" t="s">
        <v>182</v>
      </c>
      <c r="C268" s="61" t="s">
        <v>469</v>
      </c>
      <c r="D268" s="52">
        <v>4100</v>
      </c>
      <c r="E268" s="52">
        <v>1010</v>
      </c>
      <c r="F268" s="52">
        <f t="shared" si="28"/>
        <v>3090</v>
      </c>
    </row>
    <row r="269" spans="1:6" ht="12.75">
      <c r="A269" s="48" t="s">
        <v>197</v>
      </c>
      <c r="B269" s="51" t="s">
        <v>182</v>
      </c>
      <c r="C269" s="61" t="s">
        <v>470</v>
      </c>
      <c r="D269" s="52">
        <f>SUM(D270)</f>
        <v>0</v>
      </c>
      <c r="E269" s="52">
        <f>SUM(E270)</f>
        <v>0</v>
      </c>
      <c r="F269" s="52">
        <f t="shared" si="28"/>
        <v>0</v>
      </c>
    </row>
    <row r="270" spans="1:6" ht="12.75">
      <c r="A270" s="48" t="s">
        <v>199</v>
      </c>
      <c r="B270" s="51" t="s">
        <v>182</v>
      </c>
      <c r="C270" s="61" t="s">
        <v>471</v>
      </c>
      <c r="D270" s="52">
        <v>0</v>
      </c>
      <c r="E270" s="52">
        <v>0</v>
      </c>
      <c r="F270" s="52">
        <f t="shared" si="28"/>
        <v>0</v>
      </c>
    </row>
    <row r="271" spans="1:6" ht="25.5">
      <c r="A271" s="48" t="s">
        <v>256</v>
      </c>
      <c r="B271" s="51" t="s">
        <v>182</v>
      </c>
      <c r="C271" s="61" t="s">
        <v>424</v>
      </c>
      <c r="D271" s="52">
        <f>SUM(D272+D277)</f>
        <v>75100</v>
      </c>
      <c r="E271" s="52">
        <f>SUM(E272+E277)</f>
        <v>3678.04</v>
      </c>
      <c r="F271" s="52">
        <f>SUM(D271-E271)</f>
        <v>71421.96</v>
      </c>
    </row>
    <row r="272" spans="1:6" ht="12.75">
      <c r="A272" s="48" t="s">
        <v>183</v>
      </c>
      <c r="B272" s="51" t="s">
        <v>182</v>
      </c>
      <c r="C272" s="61" t="s">
        <v>425</v>
      </c>
      <c r="D272" s="52">
        <f>SUM(D273)</f>
        <v>35200</v>
      </c>
      <c r="E272" s="52">
        <f>SUM(E273)</f>
        <v>287.04</v>
      </c>
      <c r="F272" s="52">
        <f t="shared" si="28"/>
        <v>34912.96</v>
      </c>
    </row>
    <row r="273" spans="1:6" ht="12.75">
      <c r="A273" s="48" t="s">
        <v>184</v>
      </c>
      <c r="B273" s="51" t="s">
        <v>182</v>
      </c>
      <c r="C273" s="61" t="s">
        <v>426</v>
      </c>
      <c r="D273" s="52">
        <f>SUM(D274:D276)</f>
        <v>35200</v>
      </c>
      <c r="E273" s="52">
        <f>SUM(E274:E276)</f>
        <v>287.04</v>
      </c>
      <c r="F273" s="52">
        <f t="shared" si="28"/>
        <v>34912.96</v>
      </c>
    </row>
    <row r="274" spans="1:6" ht="12.75">
      <c r="A274" s="48" t="s">
        <v>193</v>
      </c>
      <c r="B274" s="51" t="s">
        <v>182</v>
      </c>
      <c r="C274" s="61" t="s">
        <v>427</v>
      </c>
      <c r="D274" s="52">
        <v>3200</v>
      </c>
      <c r="E274" s="52">
        <v>287.04</v>
      </c>
      <c r="F274" s="52">
        <f t="shared" si="28"/>
        <v>2912.96</v>
      </c>
    </row>
    <row r="275" spans="1:6" ht="12.75">
      <c r="A275" s="48" t="s">
        <v>185</v>
      </c>
      <c r="B275" s="51" t="s">
        <v>182</v>
      </c>
      <c r="C275" s="61" t="s">
        <v>428</v>
      </c>
      <c r="D275" s="52">
        <v>3000</v>
      </c>
      <c r="E275" s="52">
        <v>0</v>
      </c>
      <c r="F275" s="52">
        <f t="shared" si="28"/>
        <v>3000</v>
      </c>
    </row>
    <row r="276" spans="1:6" ht="12.75">
      <c r="A276" s="48" t="s">
        <v>195</v>
      </c>
      <c r="B276" s="51" t="s">
        <v>182</v>
      </c>
      <c r="C276" s="61" t="s">
        <v>429</v>
      </c>
      <c r="D276" s="52">
        <v>29000</v>
      </c>
      <c r="E276" s="52">
        <v>0</v>
      </c>
      <c r="F276" s="52">
        <f t="shared" si="28"/>
        <v>29000</v>
      </c>
    </row>
    <row r="277" spans="1:6" ht="12.75">
      <c r="A277" s="48" t="s">
        <v>197</v>
      </c>
      <c r="B277" s="51" t="s">
        <v>182</v>
      </c>
      <c r="C277" s="61" t="s">
        <v>430</v>
      </c>
      <c r="D277" s="52">
        <f>SUM(D278)</f>
        <v>39900</v>
      </c>
      <c r="E277" s="52">
        <f>SUM(E278)</f>
        <v>3391</v>
      </c>
      <c r="F277" s="52">
        <f t="shared" si="28"/>
        <v>36509</v>
      </c>
    </row>
    <row r="278" spans="1:6" ht="12.75">
      <c r="A278" s="48" t="s">
        <v>199</v>
      </c>
      <c r="B278" s="51" t="s">
        <v>182</v>
      </c>
      <c r="C278" s="61" t="s">
        <v>431</v>
      </c>
      <c r="D278" s="52">
        <v>39900</v>
      </c>
      <c r="E278" s="52">
        <v>3391</v>
      </c>
      <c r="F278" s="52">
        <f t="shared" si="28"/>
        <v>36509</v>
      </c>
    </row>
    <row r="279" spans="1:6" ht="13.5" customHeight="1">
      <c r="A279" s="48" t="s">
        <v>301</v>
      </c>
      <c r="B279" s="51" t="s">
        <v>182</v>
      </c>
      <c r="C279" s="61" t="s">
        <v>432</v>
      </c>
      <c r="D279" s="52">
        <f>SUM(D280)</f>
        <v>0</v>
      </c>
      <c r="E279" s="52">
        <v>0</v>
      </c>
      <c r="F279" s="52">
        <f t="shared" si="28"/>
        <v>0</v>
      </c>
    </row>
    <row r="280" spans="1:6" ht="13.5" customHeight="1">
      <c r="A280" s="48" t="s">
        <v>183</v>
      </c>
      <c r="B280" s="51" t="s">
        <v>182</v>
      </c>
      <c r="C280" s="61" t="s">
        <v>433</v>
      </c>
      <c r="D280" s="52">
        <f>SUM(D281)</f>
        <v>0</v>
      </c>
      <c r="E280" s="52">
        <v>0</v>
      </c>
      <c r="F280" s="52">
        <f t="shared" si="28"/>
        <v>0</v>
      </c>
    </row>
    <row r="281" spans="1:6" ht="12.75">
      <c r="A281" s="48" t="s">
        <v>196</v>
      </c>
      <c r="B281" s="51" t="s">
        <v>182</v>
      </c>
      <c r="C281" s="61" t="s">
        <v>434</v>
      </c>
      <c r="D281" s="52">
        <v>0</v>
      </c>
      <c r="E281" s="52">
        <v>0</v>
      </c>
      <c r="F281" s="52">
        <f t="shared" si="28"/>
        <v>0</v>
      </c>
    </row>
    <row r="282" spans="1:6" ht="12.75">
      <c r="A282" s="48" t="s">
        <v>308</v>
      </c>
      <c r="B282" s="51" t="s">
        <v>182</v>
      </c>
      <c r="C282" s="61" t="s">
        <v>435</v>
      </c>
      <c r="D282" s="52">
        <f>SUM(D283)</f>
        <v>1000</v>
      </c>
      <c r="E282" s="52">
        <f>SUM(E283)</f>
        <v>7.63</v>
      </c>
      <c r="F282" s="52">
        <f>SUM(D282-E282)</f>
        <v>992.37</v>
      </c>
    </row>
    <row r="283" spans="1:6" ht="12.75">
      <c r="A283" s="48" t="s">
        <v>183</v>
      </c>
      <c r="B283" s="51" t="s">
        <v>182</v>
      </c>
      <c r="C283" s="61" t="s">
        <v>436</v>
      </c>
      <c r="D283" s="52">
        <f>SUM(D284)</f>
        <v>1000</v>
      </c>
      <c r="E283" s="52">
        <f>SUM(E284)</f>
        <v>7.63</v>
      </c>
      <c r="F283" s="52">
        <f>SUM(D283-E283)</f>
        <v>992.37</v>
      </c>
    </row>
    <row r="284" spans="1:6" ht="12.75">
      <c r="A284" s="48" t="s">
        <v>196</v>
      </c>
      <c r="B284" s="51" t="s">
        <v>182</v>
      </c>
      <c r="C284" s="61" t="s">
        <v>437</v>
      </c>
      <c r="D284" s="52">
        <v>1000</v>
      </c>
      <c r="E284" s="52">
        <v>7.63</v>
      </c>
      <c r="F284" s="52">
        <f t="shared" si="28"/>
        <v>992.37</v>
      </c>
    </row>
    <row r="285" spans="1:6" ht="12.75">
      <c r="A285" s="48" t="s">
        <v>571</v>
      </c>
      <c r="B285" s="51" t="s">
        <v>182</v>
      </c>
      <c r="C285" s="61" t="s">
        <v>567</v>
      </c>
      <c r="D285" s="52">
        <f aca="true" t="shared" si="30" ref="D285:E290">SUM(D286)</f>
        <v>26000</v>
      </c>
      <c r="E285" s="52">
        <f t="shared" si="30"/>
        <v>5761.97</v>
      </c>
      <c r="F285" s="52">
        <f aca="true" t="shared" si="31" ref="F285:F291">SUM(D285-E285)</f>
        <v>20238.03</v>
      </c>
    </row>
    <row r="286" spans="1:6" ht="12.75">
      <c r="A286" s="48" t="s">
        <v>572</v>
      </c>
      <c r="B286" s="51" t="s">
        <v>182</v>
      </c>
      <c r="C286" s="61" t="s">
        <v>568</v>
      </c>
      <c r="D286" s="52">
        <f t="shared" si="30"/>
        <v>26000</v>
      </c>
      <c r="E286" s="52">
        <f t="shared" si="30"/>
        <v>5761.97</v>
      </c>
      <c r="F286" s="52">
        <f t="shared" si="31"/>
        <v>20238.03</v>
      </c>
    </row>
    <row r="287" spans="1:6" ht="12.75">
      <c r="A287" s="48" t="s">
        <v>83</v>
      </c>
      <c r="B287" s="51" t="s">
        <v>182</v>
      </c>
      <c r="C287" s="61" t="s">
        <v>569</v>
      </c>
      <c r="D287" s="52">
        <f t="shared" si="30"/>
        <v>26000</v>
      </c>
      <c r="E287" s="52">
        <f t="shared" si="30"/>
        <v>5761.97</v>
      </c>
      <c r="F287" s="52">
        <f t="shared" si="31"/>
        <v>20238.03</v>
      </c>
    </row>
    <row r="288" spans="1:6" ht="38.25">
      <c r="A288" s="48" t="s">
        <v>573</v>
      </c>
      <c r="B288" s="51" t="s">
        <v>182</v>
      </c>
      <c r="C288" s="61" t="s">
        <v>570</v>
      </c>
      <c r="D288" s="52">
        <f t="shared" si="30"/>
        <v>26000</v>
      </c>
      <c r="E288" s="52">
        <f t="shared" si="30"/>
        <v>5761.97</v>
      </c>
      <c r="F288" s="52">
        <f t="shared" si="31"/>
        <v>20238.03</v>
      </c>
    </row>
    <row r="289" spans="1:6" ht="12.75">
      <c r="A289" s="48" t="s">
        <v>177</v>
      </c>
      <c r="B289" s="51" t="s">
        <v>182</v>
      </c>
      <c r="C289" s="61" t="s">
        <v>574</v>
      </c>
      <c r="D289" s="52">
        <f t="shared" si="30"/>
        <v>26000</v>
      </c>
      <c r="E289" s="52">
        <f t="shared" si="30"/>
        <v>5761.97</v>
      </c>
      <c r="F289" s="52">
        <f t="shared" si="31"/>
        <v>20238.03</v>
      </c>
    </row>
    <row r="290" spans="1:6" ht="12.75">
      <c r="A290" s="48" t="s">
        <v>183</v>
      </c>
      <c r="B290" s="51" t="s">
        <v>182</v>
      </c>
      <c r="C290" s="61" t="s">
        <v>575</v>
      </c>
      <c r="D290" s="52">
        <f t="shared" si="30"/>
        <v>26000</v>
      </c>
      <c r="E290" s="52">
        <f t="shared" si="30"/>
        <v>5761.97</v>
      </c>
      <c r="F290" s="52">
        <f t="shared" si="31"/>
        <v>20238.03</v>
      </c>
    </row>
    <row r="291" spans="1:6" ht="12.75">
      <c r="A291" s="48" t="s">
        <v>105</v>
      </c>
      <c r="B291" s="51" t="s">
        <v>182</v>
      </c>
      <c r="C291" s="61" t="s">
        <v>576</v>
      </c>
      <c r="D291" s="52">
        <f>SUM(D292)</f>
        <v>26000</v>
      </c>
      <c r="E291" s="52">
        <f>SUM(E292)</f>
        <v>5761.97</v>
      </c>
      <c r="F291" s="52">
        <f t="shared" si="31"/>
        <v>20238.03</v>
      </c>
    </row>
    <row r="292" spans="1:6" ht="25.5">
      <c r="A292" s="48" t="s">
        <v>106</v>
      </c>
      <c r="B292" s="51" t="s">
        <v>182</v>
      </c>
      <c r="C292" s="61" t="s">
        <v>577</v>
      </c>
      <c r="D292" s="52">
        <v>26000</v>
      </c>
      <c r="E292" s="52">
        <v>5761.97</v>
      </c>
      <c r="F292" s="52">
        <f>SUM(D292-E292)</f>
        <v>20238.03</v>
      </c>
    </row>
    <row r="293" spans="1:6" ht="12.75">
      <c r="A293" s="48" t="s">
        <v>93</v>
      </c>
      <c r="B293" s="51" t="s">
        <v>182</v>
      </c>
      <c r="C293" s="61" t="s">
        <v>89</v>
      </c>
      <c r="D293" s="52">
        <f aca="true" t="shared" si="32" ref="D293:D298">SUM(D294)</f>
        <v>31000</v>
      </c>
      <c r="E293" s="52">
        <f aca="true" t="shared" si="33" ref="E293:E298">SUM(E294)</f>
        <v>4269</v>
      </c>
      <c r="F293" s="52">
        <f t="shared" si="28"/>
        <v>26731</v>
      </c>
    </row>
    <row r="294" spans="1:6" ht="25.5">
      <c r="A294" s="48" t="s">
        <v>94</v>
      </c>
      <c r="B294" s="51" t="s">
        <v>182</v>
      </c>
      <c r="C294" s="61" t="s">
        <v>90</v>
      </c>
      <c r="D294" s="52">
        <f t="shared" si="32"/>
        <v>31000</v>
      </c>
      <c r="E294" s="52">
        <f t="shared" si="33"/>
        <v>4269</v>
      </c>
      <c r="F294" s="52">
        <f t="shared" si="28"/>
        <v>26731</v>
      </c>
    </row>
    <row r="295" spans="1:6" ht="12.75">
      <c r="A295" s="48" t="s">
        <v>83</v>
      </c>
      <c r="B295" s="51" t="s">
        <v>182</v>
      </c>
      <c r="C295" s="61" t="s">
        <v>91</v>
      </c>
      <c r="D295" s="52">
        <f t="shared" si="32"/>
        <v>31000</v>
      </c>
      <c r="E295" s="52">
        <f t="shared" si="33"/>
        <v>4269</v>
      </c>
      <c r="F295" s="52">
        <f t="shared" si="28"/>
        <v>26731</v>
      </c>
    </row>
    <row r="296" spans="1:6" ht="38.25">
      <c r="A296" s="48" t="s">
        <v>255</v>
      </c>
      <c r="B296" s="51" t="s">
        <v>182</v>
      </c>
      <c r="C296" s="61" t="s">
        <v>92</v>
      </c>
      <c r="D296" s="52">
        <f t="shared" si="32"/>
        <v>31000</v>
      </c>
      <c r="E296" s="52">
        <f t="shared" si="33"/>
        <v>4269</v>
      </c>
      <c r="F296" s="52">
        <f t="shared" si="28"/>
        <v>26731</v>
      </c>
    </row>
    <row r="297" spans="1:6" ht="25.5">
      <c r="A297" s="48" t="s">
        <v>256</v>
      </c>
      <c r="B297" s="51" t="s">
        <v>182</v>
      </c>
      <c r="C297" s="61" t="s">
        <v>257</v>
      </c>
      <c r="D297" s="52">
        <f t="shared" si="32"/>
        <v>31000</v>
      </c>
      <c r="E297" s="52">
        <f t="shared" si="33"/>
        <v>4269</v>
      </c>
      <c r="F297" s="52">
        <f t="shared" si="28"/>
        <v>26731</v>
      </c>
    </row>
    <row r="298" spans="1:6" ht="12.75">
      <c r="A298" s="48" t="s">
        <v>183</v>
      </c>
      <c r="B298" s="51" t="s">
        <v>182</v>
      </c>
      <c r="C298" s="61" t="s">
        <v>258</v>
      </c>
      <c r="D298" s="52">
        <f t="shared" si="32"/>
        <v>31000</v>
      </c>
      <c r="E298" s="52">
        <f t="shared" si="33"/>
        <v>4269</v>
      </c>
      <c r="F298" s="52">
        <f t="shared" si="28"/>
        <v>26731</v>
      </c>
    </row>
    <row r="299" spans="1:6" ht="12.75">
      <c r="A299" s="48" t="s">
        <v>196</v>
      </c>
      <c r="B299" s="51" t="s">
        <v>182</v>
      </c>
      <c r="C299" s="61" t="s">
        <v>259</v>
      </c>
      <c r="D299" s="52">
        <v>31000</v>
      </c>
      <c r="E299" s="52">
        <v>4269</v>
      </c>
      <c r="F299" s="52">
        <f t="shared" si="28"/>
        <v>26731</v>
      </c>
    </row>
    <row r="300" spans="1:6" ht="25.5">
      <c r="A300" s="66" t="s">
        <v>499</v>
      </c>
      <c r="B300" s="51" t="s">
        <v>182</v>
      </c>
      <c r="C300" s="61" t="s">
        <v>500</v>
      </c>
      <c r="D300" s="52">
        <f aca="true" t="shared" si="34" ref="D300:D306">SUM(D301)</f>
        <v>108200</v>
      </c>
      <c r="E300" s="52">
        <f aca="true" t="shared" si="35" ref="E300:E306">SUM(E301)</f>
        <v>53523.69</v>
      </c>
      <c r="F300" s="52">
        <f aca="true" t="shared" si="36" ref="F300:F306">SUM(D300-E300)</f>
        <v>54676.31</v>
      </c>
    </row>
    <row r="301" spans="1:6" ht="25.5">
      <c r="A301" s="66" t="s">
        <v>508</v>
      </c>
      <c r="B301" s="51" t="s">
        <v>182</v>
      </c>
      <c r="C301" s="61" t="s">
        <v>501</v>
      </c>
      <c r="D301" s="52">
        <f t="shared" si="34"/>
        <v>108200</v>
      </c>
      <c r="E301" s="52">
        <f t="shared" si="35"/>
        <v>53523.69</v>
      </c>
      <c r="F301" s="52">
        <f t="shared" si="36"/>
        <v>54676.31</v>
      </c>
    </row>
    <row r="302" spans="1:6" ht="12.75">
      <c r="A302" s="66" t="s">
        <v>509</v>
      </c>
      <c r="B302" s="51" t="s">
        <v>182</v>
      </c>
      <c r="C302" s="61" t="s">
        <v>502</v>
      </c>
      <c r="D302" s="52">
        <f t="shared" si="34"/>
        <v>108200</v>
      </c>
      <c r="E302" s="52">
        <f t="shared" si="35"/>
        <v>53523.69</v>
      </c>
      <c r="F302" s="52">
        <f t="shared" si="36"/>
        <v>54676.31</v>
      </c>
    </row>
    <row r="303" spans="1:6" ht="12.75">
      <c r="A303" s="66" t="s">
        <v>510</v>
      </c>
      <c r="B303" s="51" t="s">
        <v>182</v>
      </c>
      <c r="C303" s="61" t="s">
        <v>503</v>
      </c>
      <c r="D303" s="52">
        <f t="shared" si="34"/>
        <v>108200</v>
      </c>
      <c r="E303" s="52">
        <f t="shared" si="35"/>
        <v>53523.69</v>
      </c>
      <c r="F303" s="52">
        <f t="shared" si="36"/>
        <v>54676.31</v>
      </c>
    </row>
    <row r="304" spans="1:6" ht="12.75">
      <c r="A304" s="66" t="s">
        <v>498</v>
      </c>
      <c r="B304" s="51" t="s">
        <v>182</v>
      </c>
      <c r="C304" s="61" t="s">
        <v>504</v>
      </c>
      <c r="D304" s="52">
        <f t="shared" si="34"/>
        <v>108200</v>
      </c>
      <c r="E304" s="52">
        <f t="shared" si="35"/>
        <v>53523.69</v>
      </c>
      <c r="F304" s="52">
        <f t="shared" si="36"/>
        <v>54676.31</v>
      </c>
    </row>
    <row r="305" spans="1:6" ht="12.75">
      <c r="A305" s="66" t="s">
        <v>183</v>
      </c>
      <c r="B305" s="51" t="s">
        <v>182</v>
      </c>
      <c r="C305" s="61" t="s">
        <v>505</v>
      </c>
      <c r="D305" s="52">
        <f t="shared" si="34"/>
        <v>108200</v>
      </c>
      <c r="E305" s="52">
        <f t="shared" si="35"/>
        <v>53523.69</v>
      </c>
      <c r="F305" s="52">
        <f t="shared" si="36"/>
        <v>54676.31</v>
      </c>
    </row>
    <row r="306" spans="1:6" ht="25.5">
      <c r="A306" s="66" t="s">
        <v>511</v>
      </c>
      <c r="B306" s="51" t="s">
        <v>182</v>
      </c>
      <c r="C306" s="61" t="s">
        <v>506</v>
      </c>
      <c r="D306" s="52">
        <f t="shared" si="34"/>
        <v>108200</v>
      </c>
      <c r="E306" s="52">
        <f t="shared" si="35"/>
        <v>53523.69</v>
      </c>
      <c r="F306" s="52">
        <f t="shared" si="36"/>
        <v>54676.31</v>
      </c>
    </row>
    <row r="307" spans="1:6" ht="12.75">
      <c r="A307" s="66" t="s">
        <v>512</v>
      </c>
      <c r="B307" s="51" t="s">
        <v>182</v>
      </c>
      <c r="C307" s="61" t="s">
        <v>507</v>
      </c>
      <c r="D307" s="52">
        <v>108200</v>
      </c>
      <c r="E307" s="52">
        <v>53523.69</v>
      </c>
      <c r="F307" s="52">
        <f>SUM(D307-E307)</f>
        <v>54676.31</v>
      </c>
    </row>
    <row r="308" ht="12.75">
      <c r="A308" s="65"/>
    </row>
  </sheetData>
  <autoFilter ref="A4:F29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3">
      <selection activeCell="E14" sqref="E14"/>
    </sheetView>
  </sheetViews>
  <sheetFormatPr defaultColWidth="9.14062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3" t="s">
        <v>53</v>
      </c>
      <c r="B5" s="51" t="s">
        <v>54</v>
      </c>
      <c r="C5" s="55" t="s">
        <v>78</v>
      </c>
      <c r="D5" s="54">
        <f>SUM(D6+D9)</f>
        <v>-1895300</v>
      </c>
      <c r="E5" s="54">
        <f>SUM(E6+E9)</f>
        <v>-91049.97999999952</v>
      </c>
      <c r="F5" s="54">
        <f>D5-E5</f>
        <v>-1804250.0200000005</v>
      </c>
    </row>
    <row r="6" spans="1:6" s="40" customFormat="1" ht="25.5">
      <c r="A6" s="60" t="s">
        <v>513</v>
      </c>
      <c r="B6" s="51">
        <v>520</v>
      </c>
      <c r="C6" s="55" t="s">
        <v>514</v>
      </c>
      <c r="D6" s="54">
        <f>SUM(D7)</f>
        <v>-2006800</v>
      </c>
      <c r="E6" s="54">
        <f>SUM(E7)</f>
        <v>0</v>
      </c>
      <c r="F6" s="54">
        <f>SUM(D6-E6)</f>
        <v>-2006800</v>
      </c>
    </row>
    <row r="7" spans="1:6" s="40" customFormat="1" ht="38.25">
      <c r="A7" s="60" t="s">
        <v>581</v>
      </c>
      <c r="B7" s="51">
        <v>520</v>
      </c>
      <c r="C7" s="55" t="s">
        <v>515</v>
      </c>
      <c r="D7" s="54">
        <v>-2006800</v>
      </c>
      <c r="E7" s="54">
        <v>0</v>
      </c>
      <c r="F7" s="56" t="s">
        <v>78</v>
      </c>
    </row>
    <row r="8" spans="1:6" s="40" customFormat="1" ht="51">
      <c r="A8" s="60" t="s">
        <v>582</v>
      </c>
      <c r="B8" s="51">
        <v>520</v>
      </c>
      <c r="C8" s="55" t="s">
        <v>516</v>
      </c>
      <c r="D8" s="54">
        <v>-2006800</v>
      </c>
      <c r="E8" s="54">
        <v>0</v>
      </c>
      <c r="F8" s="56" t="s">
        <v>78</v>
      </c>
    </row>
    <row r="9" spans="1:6" s="40" customFormat="1" ht="25.5">
      <c r="A9" s="53" t="s">
        <v>1</v>
      </c>
      <c r="B9" s="51" t="s">
        <v>2</v>
      </c>
      <c r="C9" s="55" t="s">
        <v>38</v>
      </c>
      <c r="D9" s="54">
        <f>SUM(D17+D13)</f>
        <v>111500</v>
      </c>
      <c r="E9" s="54">
        <f>SUM(E13+E17)</f>
        <v>-91049.97999999952</v>
      </c>
      <c r="F9" s="54">
        <f>D9-E9</f>
        <v>202549.97999999952</v>
      </c>
    </row>
    <row r="10" spans="1:6" s="40" customFormat="1" ht="12.75">
      <c r="A10" s="53" t="s">
        <v>3</v>
      </c>
      <c r="B10" s="51" t="s">
        <v>4</v>
      </c>
      <c r="C10" s="55" t="s">
        <v>39</v>
      </c>
      <c r="D10" s="54">
        <f aca="true" t="shared" si="0" ref="D10:E12">SUM(D11)</f>
        <v>-18591900</v>
      </c>
      <c r="E10" s="54">
        <f t="shared" si="0"/>
        <v>-4505303.93</v>
      </c>
      <c r="F10" s="56" t="s">
        <v>78</v>
      </c>
    </row>
    <row r="11" spans="1:6" s="40" customFormat="1" ht="12.75">
      <c r="A11" s="53" t="s">
        <v>5</v>
      </c>
      <c r="B11" s="51" t="s">
        <v>4</v>
      </c>
      <c r="C11" s="55" t="s">
        <v>40</v>
      </c>
      <c r="D11" s="54">
        <f t="shared" si="0"/>
        <v>-18591900</v>
      </c>
      <c r="E11" s="54">
        <f t="shared" si="0"/>
        <v>-4505303.93</v>
      </c>
      <c r="F11" s="56" t="s">
        <v>78</v>
      </c>
    </row>
    <row r="12" spans="1:6" s="40" customFormat="1" ht="25.5">
      <c r="A12" s="53" t="s">
        <v>6</v>
      </c>
      <c r="B12" s="51" t="s">
        <v>4</v>
      </c>
      <c r="C12" s="55" t="s">
        <v>41</v>
      </c>
      <c r="D12" s="54">
        <f t="shared" si="0"/>
        <v>-18591900</v>
      </c>
      <c r="E12" s="54">
        <f t="shared" si="0"/>
        <v>-4505303.93</v>
      </c>
      <c r="F12" s="56" t="s">
        <v>78</v>
      </c>
    </row>
    <row r="13" spans="1:6" s="40" customFormat="1" ht="25.5">
      <c r="A13" s="60" t="s">
        <v>47</v>
      </c>
      <c r="B13" s="51" t="s">
        <v>4</v>
      </c>
      <c r="C13" s="55" t="s">
        <v>45</v>
      </c>
      <c r="D13" s="54">
        <v>-18591900</v>
      </c>
      <c r="E13" s="54">
        <v>-4505303.93</v>
      </c>
      <c r="F13" s="56" t="s">
        <v>78</v>
      </c>
    </row>
    <row r="14" spans="1:6" s="40" customFormat="1" ht="12.75">
      <c r="A14" s="53" t="s">
        <v>7</v>
      </c>
      <c r="B14" s="51" t="s">
        <v>8</v>
      </c>
      <c r="C14" s="55" t="s">
        <v>42</v>
      </c>
      <c r="D14" s="54">
        <f aca="true" t="shared" si="1" ref="D14:E16">SUM(D15)</f>
        <v>18703400</v>
      </c>
      <c r="E14" s="58">
        <f t="shared" si="1"/>
        <v>4414253.95</v>
      </c>
      <c r="F14" s="56" t="s">
        <v>78</v>
      </c>
    </row>
    <row r="15" spans="1:6" s="40" customFormat="1" ht="12.75">
      <c r="A15" s="53" t="s">
        <v>9</v>
      </c>
      <c r="B15" s="51" t="s">
        <v>8</v>
      </c>
      <c r="C15" s="55" t="s">
        <v>43</v>
      </c>
      <c r="D15" s="54">
        <f t="shared" si="1"/>
        <v>18703400</v>
      </c>
      <c r="E15" s="58">
        <f t="shared" si="1"/>
        <v>4414253.95</v>
      </c>
      <c r="F15" s="56" t="s">
        <v>78</v>
      </c>
    </row>
    <row r="16" spans="1:6" s="40" customFormat="1" ht="25.5">
      <c r="A16" s="53" t="s">
        <v>10</v>
      </c>
      <c r="B16" s="51" t="s">
        <v>8</v>
      </c>
      <c r="C16" s="55" t="s">
        <v>44</v>
      </c>
      <c r="D16" s="54">
        <f t="shared" si="1"/>
        <v>18703400</v>
      </c>
      <c r="E16" s="58">
        <f t="shared" si="1"/>
        <v>4414253.95</v>
      </c>
      <c r="F16" s="56" t="s">
        <v>78</v>
      </c>
    </row>
    <row r="17" spans="1:6" s="40" customFormat="1" ht="25.5">
      <c r="A17" s="60" t="s">
        <v>48</v>
      </c>
      <c r="B17" s="51" t="s">
        <v>8</v>
      </c>
      <c r="C17" s="55" t="s">
        <v>46</v>
      </c>
      <c r="D17" s="54">
        <v>18703400</v>
      </c>
      <c r="E17" s="58">
        <v>4414253.95</v>
      </c>
      <c r="F17" s="56" t="s">
        <v>78</v>
      </c>
    </row>
    <row r="19" spans="1:3" ht="12.75">
      <c r="A19" s="27" t="s">
        <v>34</v>
      </c>
      <c r="B19" s="28"/>
      <c r="C19" s="29"/>
    </row>
    <row r="20" spans="1:3" ht="12.75">
      <c r="A20" s="18" t="s">
        <v>219</v>
      </c>
      <c r="B20" s="28"/>
      <c r="C20" s="29"/>
    </row>
    <row r="21" spans="1:4" ht="12.75">
      <c r="A21" s="18"/>
      <c r="B21" s="28"/>
      <c r="C21" s="29"/>
      <c r="D21" s="30"/>
    </row>
    <row r="22" spans="1:4" ht="12.75">
      <c r="A22" s="27" t="s">
        <v>37</v>
      </c>
      <c r="B22" s="28"/>
      <c r="C22" s="29"/>
      <c r="D22" s="30"/>
    </row>
    <row r="23" spans="1:4" ht="12.75">
      <c r="A23" s="18" t="s">
        <v>36</v>
      </c>
      <c r="B23" s="28"/>
      <c r="C23" s="29"/>
      <c r="D23" s="30"/>
    </row>
    <row r="24" spans="1:4" ht="12.75">
      <c r="A24" s="31"/>
      <c r="B24" s="28"/>
      <c r="C24" s="29"/>
      <c r="D24" s="30"/>
    </row>
    <row r="25" spans="1:4" ht="12.75">
      <c r="A25" s="18" t="s">
        <v>35</v>
      </c>
      <c r="B25" s="28"/>
      <c r="C25" s="29"/>
      <c r="D25" s="30"/>
    </row>
    <row r="26" spans="1:4" ht="12.75">
      <c r="A26" s="18" t="s">
        <v>220</v>
      </c>
      <c r="B26" s="28"/>
      <c r="C26" s="29"/>
      <c r="D26" s="30"/>
    </row>
    <row r="27" spans="1:4" ht="12.75">
      <c r="A27" s="18" t="s">
        <v>616</v>
      </c>
      <c r="B27" s="28"/>
      <c r="C27" s="29"/>
      <c r="D27" s="30"/>
    </row>
  </sheetData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2012-02-02T12:12:17Z</cp:lastPrinted>
  <dcterms:created xsi:type="dcterms:W3CDTF">2008-08-07T07:37:20Z</dcterms:created>
  <dcterms:modified xsi:type="dcterms:W3CDTF">2013-07-05T06:35:26Z</dcterms:modified>
  <cp:category/>
  <cp:version/>
  <cp:contentType/>
  <cp:contentStatus/>
</cp:coreProperties>
</file>